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0" yWindow="180" windowWidth="30210" windowHeight="1461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SOPS!$B$1:$L$223</definedName>
    <definedName name="Print_Titles" localSheetId="0">SOPS!$9:$12</definedName>
  </definedNames>
  <calcPr calcId="145621"/>
</workbook>
</file>

<file path=xl/calcChain.xml><?xml version="1.0" encoding="utf-8"?>
<calcChain xmlns="http://schemas.openxmlformats.org/spreadsheetml/2006/main">
  <c r="H166" i="1" l="1"/>
  <c r="H162" i="1" l="1"/>
  <c r="H34" i="1" l="1"/>
  <c r="H158" i="1"/>
  <c r="L166" i="1"/>
  <c r="L162" i="1"/>
  <c r="J166" i="1"/>
  <c r="J162" i="1"/>
  <c r="L34" i="1" l="1"/>
  <c r="J34" i="1"/>
  <c r="L306" i="1" l="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06" i="1"/>
  <c r="J206" i="1"/>
  <c r="L202" i="1"/>
  <c r="J202" i="1"/>
  <c r="L198" i="1"/>
  <c r="J198" i="1"/>
  <c r="L194" i="1"/>
  <c r="J194" i="1"/>
  <c r="L190" i="1"/>
  <c r="J190" i="1"/>
  <c r="L186" i="1"/>
  <c r="J186" i="1"/>
  <c r="L182" i="1"/>
  <c r="J182" i="1"/>
  <c r="L178" i="1"/>
  <c r="J178" i="1"/>
  <c r="L174" i="1"/>
  <c r="J174" i="1"/>
  <c r="L170" i="1"/>
  <c r="J170"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30" i="1"/>
  <c r="J30" i="1"/>
  <c r="L26" i="1"/>
  <c r="J26" i="1"/>
  <c r="L22" i="1"/>
  <c r="J22" i="1"/>
  <c r="L18" i="1"/>
  <c r="J18" i="1"/>
  <c r="L14" i="1"/>
  <c r="L39" i="1" s="1"/>
  <c r="J14" i="1"/>
  <c r="J39" i="1" s="1"/>
  <c r="J311" i="1" l="1"/>
  <c r="J67" i="1"/>
  <c r="J107" i="1"/>
  <c r="J211" i="1"/>
  <c r="L107" i="1"/>
  <c r="L311" i="1"/>
  <c r="L83" i="1"/>
  <c r="L211"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<sst xmlns="http://schemas.openxmlformats.org/spreadsheetml/2006/main" count="810" uniqueCount="327">
  <si>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</si>
  <si>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</si>
  <si>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</si>
  <si>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</si>
  <si>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</si>
  <si>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</si>
  <si>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</si>
  <si>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</si>
  <si>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</si>
  <si>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</si>
  <si>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</si>
  <si>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</si>
  <si>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</si>
  <si>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</si>
  <si>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</si>
  <si>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</si>
  <si>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</si>
  <si>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</si>
  <si>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</si>
  <si>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</si>
  <si>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</si>
  <si>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</si>
  <si>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</si>
  <si>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</si>
  <si>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</si>
  <si>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</si>
  <si>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</si>
  <si>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</si>
  <si>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</si>
  <si>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</si>
  <si>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</si>
  <si>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</si>
  <si>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</si>
  <si>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</si>
  <si>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</si>
  <si>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</si>
  <si>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</si>
  <si>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</si>
  <si>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</si>
  <si>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</si>
  <si>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</si>
  <si>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</si>
  <si>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</si>
  <si>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</si>
  <si>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</si>
  <si>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</si>
  <si>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</si>
  <si>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</si>
  <si>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</si>
  <si>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</si>
  <si>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</si>
  <si>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</si>
  <si>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</si>
  <si>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</si>
  <si>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</si>
  <si>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</si>
  <si>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</si>
  <si>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</si>
  <si>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</si>
  <si>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</si>
  <si>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</si>
  <si>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</si>
  <si>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</si>
  <si>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</si>
  <si>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</si>
  <si>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</si>
  <si>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</si>
  <si>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</si>
  <si>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</si>
  <si>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</si>
  <si>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</si>
  <si>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</si>
  <si>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</si>
  <si>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</si>
  <si>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</si>
  <si>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</si>
  <si>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</si>
  <si>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</si>
  <si>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</si>
  <si>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</si>
  <si>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</si>
  <si>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</si>
  <si>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</si>
  <si>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</si>
  <si>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</si>
  <si>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</si>
  <si>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</si>
  <si>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</si>
  <si>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</si>
  <si>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</si>
  <si>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</si>
  <si>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</si>
  <si>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</si>
  <si>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</si>
  <si>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</si>
  <si>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</si>
  <si>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</si>
  <si>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</si>
  <si>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</si>
  <si>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</si>
  <si>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</si>
  <si>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</si>
  <si>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</si>
  <si>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</si>
  <si>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</si>
  <si>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</si>
  <si>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</si>
  <si>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</si>
  <si>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</si>
  <si>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</si>
  <si>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</si>
  <si>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</si>
  <si>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</si>
  <si>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</si>
  <si>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</si>
  <si>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</si>
  <si>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</si>
  <si>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</si>
  <si>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</si>
  <si>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</si>
  <si>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</si>
  <si>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</si>
  <si>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</si>
  <si>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</si>
  <si>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</si>
  <si>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</si>
  <si>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</si>
  <si>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</si>
  <si>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</si>
  <si>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</si>
  <si>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</si>
  <si>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</si>
  <si>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</si>
  <si>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</si>
  <si>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</si>
  <si>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</si>
  <si>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</si>
  <si>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</si>
  <si>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Materiál 201</t>
  </si>
  <si>
    <t>KUS</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</si>
  <si>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</si>
  <si>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</si>
  <si>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</si>
  <si>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</si>
  <si>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</si>
  <si>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</si>
  <si>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</si>
  <si>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</si>
  <si>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</si>
  <si>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</si>
  <si>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</si>
  <si>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</si>
  <si>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</si>
  <si>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</si>
  <si>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</si>
  <si>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</si>
  <si>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</si>
  <si>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</si>
  <si>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</si>
  <si>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</si>
  <si>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</si>
  <si>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</si>
  <si>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</si>
  <si>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</si>
  <si>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</si>
  <si>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</si>
  <si>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</si>
  <si>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</si>
  <si>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</si>
  <si>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</si>
  <si>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</si>
  <si>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</si>
  <si>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</si>
  <si>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</si>
  <si>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</si>
  <si>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</si>
  <si>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</si>
  <si>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</si>
  <si>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</si>
  <si>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</si>
  <si>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</si>
  <si>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</si>
  <si>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</si>
  <si>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</si>
  <si>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</si>
  <si>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</si>
  <si>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</si>
  <si>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</si>
  <si>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</si>
  <si>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</si>
  <si>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</si>
  <si>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</si>
  <si>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</si>
  <si>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</si>
  <si>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</si>
  <si>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</si>
  <si>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</si>
  <si>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</si>
  <si>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</si>
  <si>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</si>
  <si>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</si>
  <si>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</si>
  <si>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</si>
  <si>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</si>
  <si>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</si>
  <si>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</si>
  <si>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</si>
  <si>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</si>
  <si>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</si>
  <si>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</si>
  <si>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</si>
  <si>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</si>
  <si>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</si>
  <si>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</si>
  <si>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</si>
  <si>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</si>
  <si>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</si>
  <si>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</si>
  <si>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</si>
  <si>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</si>
  <si>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</si>
  <si>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</si>
  <si>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</si>
  <si>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</si>
  <si>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</si>
  <si>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</si>
  <si>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</si>
  <si>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</si>
  <si>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</si>
  <si>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</si>
  <si>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</si>
  <si>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</si>
  <si>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</si>
  <si>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</si>
  <si>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</si>
  <si>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</si>
  <si>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</si>
  <si>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</si>
  <si>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</si>
  <si>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</si>
  <si>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</si>
  <si>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</si>
  <si>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</si>
  <si>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</si>
  <si>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</si>
  <si>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</si>
  <si>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</si>
  <si>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</si>
  <si>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</si>
  <si>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</si>
  <si>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</si>
  <si>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</si>
  <si>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</si>
  <si>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</si>
  <si>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</si>
  <si>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</si>
  <si>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</si>
  <si>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</si>
  <si>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</si>
  <si>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</si>
  <si>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</si>
  <si>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</si>
  <si>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</si>
  <si>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</si>
  <si>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</si>
  <si>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</si>
  <si>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</si>
  <si>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</si>
  <si>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</si>
  <si>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</si>
  <si>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</si>
  <si>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</si>
  <si>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</si>
  <si>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</si>
  <si>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</si>
  <si>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</si>
  <si>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</si>
  <si>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</si>
  <si>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</si>
  <si>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</si>
  <si>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</si>
  <si>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</si>
  <si>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</si>
  <si>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</si>
  <si>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</si>
  <si>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</si>
  <si>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</si>
  <si>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</si>
  <si>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</si>
  <si>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</si>
  <si>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</si>
  <si>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</si>
  <si>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</si>
  <si>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</si>
  <si>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</si>
  <si>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</si>
  <si>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</si>
  <si>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</si>
  <si>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</si>
  <si>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</si>
  <si>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</si>
  <si>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</si>
  <si>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</si>
  <si>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</si>
  <si>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</si>
  <si>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</si>
  <si>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</si>
  <si>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</si>
  <si>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</si>
  <si>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</si>
  <si>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</si>
  <si>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</si>
  <si>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</si>
  <si>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</si>
  <si>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Kolej lože + kontaminované; 24736+30</t>
  </si>
  <si>
    <t>1: 479,964*(175); tonáž  dle položky 202, z Místa předání České Budějovice na MZ Praha- Libeň175 km_x000D_
2: 3997,703*2*0,06003: dle VK/12, přepočet na tuny, celkem t  479,964</t>
  </si>
  <si>
    <t>1:1168,218*114; tonáž  dle položky 203, z Místa předání Ústí nad Labem na MZ Praha- Libeň 114 km._x000D_
2: 9730,288*2*0,06003; dle VK/11, 2 kolejnice, přepočet na tuny, celkem t 1168,218</t>
  </si>
  <si>
    <t>1: 30*1,808</t>
  </si>
  <si>
    <t>965023</t>
  </si>
  <si>
    <t>ODSTRANĚNÍ KOLEJOVÉHO LOŽE A DRÁŽNÍCH STEZEK - ODVOZ NA RECYKLACI</t>
  </si>
  <si>
    <t>965090</t>
  </si>
  <si>
    <t>ODSTRANĚNÍ KOLEJOVÉHO LOŽE A DRÁŽNÍCH STEZEK - DOPRAVA VÝSIVEK</t>
  </si>
  <si>
    <t>1: 6184*37+30*37</t>
  </si>
  <si>
    <t>1: 220,4*37</t>
  </si>
  <si>
    <t>1: (6184+5565,6)*1,808+220,4*1,808</t>
  </si>
  <si>
    <t>1: 18552*5</t>
  </si>
  <si>
    <t>1:5565,6*43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</si>
</sst>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0\ &quot;Kč&quot;"/>
    <numFmt numFmtId="165" formatCode="m\/yyyy"/>
    <numFmt numFmtId="166" formatCode="#,##0.000"/>
    <numFmt numFmtId="167" formatCode="#,##0.0000"/>
    <numFmt numFmtId="168"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
      <sz val="8"/>
      <color rgb="FFFF00FF"/>
      <name val="Arial"/>
      <family val="2"/>
      <charset val="238"/>
    </font>
    <font>
      <sz val="8"/>
      <color rgb="FFFF00FF"/>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168" fontId="1" fillId="0" borderId="0" xfId="0" applyNumberFormat="1" applyFont="1" applyProtection="1">
      <protection locked="0"/>
    </xf>
    <xf numFmtId="0" fontId="1" fillId="10" borderId="0" xfId="0" applyFont="1" applyFill="1" applyBorder="1" applyAlignment="1" applyProtection="1">
      <alignment vertical="center"/>
      <protection locked="0"/>
    </xf>
    <xf numFmtId="49" fontId="42" fillId="10" borderId="1" xfId="0" applyNumberFormat="1" applyFont="1" applyFill="1" applyBorder="1" applyAlignment="1" applyProtection="1">
      <alignment horizontal="center" vertical="center" wrapText="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4" fontId="46" fillId="3" borderId="49" xfId="0" applyNumberFormat="1" applyFont="1" applyFill="1" applyBorder="1" applyAlignment="1" applyProtection="1">
      <alignment vertical="center"/>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49" fontId="42" fillId="12" borderId="54" xfId="0" applyNumberFormat="1" applyFont="1" applyFill="1" applyBorder="1" applyAlignment="1" applyProtection="1">
      <alignment vertical="center" wrapText="1"/>
      <protection locked="0"/>
    </xf>
    <xf numFmtId="166" fontId="42" fillId="12"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5"/>
  <sheetViews>
    <sheetView showGridLines="0" tabSelected="1" view="pageBreakPreview" topLeftCell="A122" zoomScaleNormal="85" zoomScaleSheetLayoutView="100" workbookViewId="0">
      <selection activeCell="F246" sqref="F246"/>
    </sheetView>
  </sheetViews>
  <sheetFormatPr defaultColWidth="9.140625" defaultRowHeight="11.25" x14ac:dyDescent="0.2"/>
  <cols>
    <col min="1" max="1" width="9.85546875" style="10" customWidth="1"/>
    <col min="2" max="2" width="8.5703125" style="143" customWidth="1"/>
    <col min="3" max="3" width="10.5703125" style="143" customWidth="1"/>
    <col min="4" max="4" width="12.85546875"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8.42578125" style="10" customWidth="1"/>
    <col min="15" max="16384" width="9.140625" style="10"/>
  </cols>
  <sheetData>
    <row r="1" spans="1:15" s="13" customFormat="1" ht="30.75" customHeight="1" thickTop="1" thickBot="1" x14ac:dyDescent="0.3">
      <c r="A1" s="13" t="s">
        <v>91</v>
      </c>
      <c r="B1" s="223" t="s">
        <v>82</v>
      </c>
      <c r="C1" s="224"/>
      <c r="D1" s="224"/>
      <c r="E1" s="224"/>
      <c r="F1" s="224"/>
      <c r="G1" s="224"/>
      <c r="H1" s="224"/>
      <c r="I1" s="91"/>
      <c r="J1" s="92"/>
      <c r="K1" s="42"/>
      <c r="L1" s="43" t="str">
        <f>D3</f>
        <v>SO 10-10-01</v>
      </c>
      <c r="N1" s="150" t="s">
        <v>311</v>
      </c>
    </row>
    <row r="2" spans="1:15" s="13" customFormat="1" ht="57" customHeight="1" thickTop="1" thickBot="1" x14ac:dyDescent="0.3">
      <c r="B2" s="225" t="s">
        <v>10</v>
      </c>
      <c r="C2" s="226"/>
      <c r="D2" s="93"/>
      <c r="E2" s="46"/>
      <c r="F2" s="28" t="s">
        <v>108</v>
      </c>
      <c r="G2" s="44"/>
      <c r="H2" s="45"/>
      <c r="I2" s="227" t="s">
        <v>25</v>
      </c>
      <c r="J2" s="228"/>
      <c r="K2" s="203">
        <f>ROUND(SUBTOTAL(9,L13:L311),2)</f>
        <v>0</v>
      </c>
      <c r="L2" s="204"/>
      <c r="N2" s="151">
        <f>SUM(L42:L53)</f>
        <v>0</v>
      </c>
    </row>
    <row r="3" spans="1:15" s="13" customFormat="1" ht="42.75" customHeight="1" thickTop="1" thickBot="1" x14ac:dyDescent="0.3">
      <c r="B3" s="94" t="s">
        <v>30</v>
      </c>
      <c r="C3" s="95"/>
      <c r="D3" s="96" t="s">
        <v>112</v>
      </c>
      <c r="E3" s="30"/>
      <c r="F3" s="29" t="s">
        <v>113</v>
      </c>
      <c r="G3" s="97"/>
      <c r="H3" s="98"/>
      <c r="I3" s="99"/>
      <c r="J3" s="100"/>
      <c r="K3" s="190"/>
      <c r="L3" s="191"/>
    </row>
    <row r="4" spans="1:15" s="13" customFormat="1" ht="18" customHeight="1" thickTop="1" x14ac:dyDescent="0.25">
      <c r="B4" s="209" t="s">
        <v>19</v>
      </c>
      <c r="C4" s="210"/>
      <c r="D4" s="193"/>
      <c r="E4" s="4" t="s">
        <v>35</v>
      </c>
      <c r="F4" s="41" t="s">
        <v>31</v>
      </c>
      <c r="G4" s="39"/>
      <c r="H4" s="40"/>
      <c r="I4" s="220" t="s">
        <v>28</v>
      </c>
      <c r="J4" s="221"/>
      <c r="K4" s="2">
        <v>824</v>
      </c>
      <c r="L4" s="3">
        <v>20</v>
      </c>
    </row>
    <row r="5" spans="1:15" s="13" customFormat="1" ht="18" customHeight="1" x14ac:dyDescent="0.25">
      <c r="B5" s="101" t="s">
        <v>26</v>
      </c>
      <c r="C5" s="102"/>
      <c r="D5" s="102"/>
      <c r="E5" s="4" t="s">
        <v>27</v>
      </c>
      <c r="F5" s="211" t="str">
        <f>IF((E5="Stádium 2"),"  Dokumentace pro územní řízení - DUR",(IF((E5="Stádium 3"),"  Projektová dokumentace (DOS/DSP)","")))</f>
        <v xml:space="preserve">  Projektová dokumentace (DOS/DSP)</v>
      </c>
      <c r="G5" s="211"/>
      <c r="H5" s="212"/>
      <c r="I5" s="192" t="s">
        <v>20</v>
      </c>
      <c r="J5" s="193"/>
      <c r="K5" s="5" t="s">
        <v>109</v>
      </c>
      <c r="L5" s="48"/>
    </row>
    <row r="6" spans="1:15" s="13" customFormat="1" ht="18" customHeight="1" x14ac:dyDescent="0.2">
      <c r="B6" s="101" t="s">
        <v>18</v>
      </c>
      <c r="C6" s="102"/>
      <c r="D6" s="102"/>
      <c r="E6" s="4" t="s">
        <v>81</v>
      </c>
      <c r="F6" s="194"/>
      <c r="G6" s="194"/>
      <c r="H6" s="195"/>
      <c r="I6" s="192" t="s">
        <v>21</v>
      </c>
      <c r="J6" s="193"/>
      <c r="K6" s="5" t="s">
        <v>110</v>
      </c>
      <c r="L6" s="48"/>
      <c r="O6" s="52"/>
    </row>
    <row r="7" spans="1:15" s="13" customFormat="1" ht="18" customHeight="1" x14ac:dyDescent="0.2">
      <c r="B7" s="213" t="s">
        <v>22</v>
      </c>
      <c r="C7" s="214"/>
      <c r="D7" s="214"/>
      <c r="E7" s="103">
        <v>44256</v>
      </c>
      <c r="F7" s="196" t="s">
        <v>17</v>
      </c>
      <c r="G7" s="197"/>
      <c r="H7" s="198"/>
      <c r="I7" s="219" t="s">
        <v>24</v>
      </c>
      <c r="J7" s="210"/>
      <c r="K7" s="47">
        <v>2018</v>
      </c>
      <c r="L7" s="49"/>
      <c r="O7" s="53"/>
    </row>
    <row r="8" spans="1:15" s="13" customFormat="1" ht="19.5" customHeight="1" thickBot="1" x14ac:dyDescent="0.3">
      <c r="B8" s="199" t="s">
        <v>23</v>
      </c>
      <c r="C8" s="200"/>
      <c r="D8" s="200"/>
      <c r="E8" s="104">
        <v>45170</v>
      </c>
      <c r="F8" s="19" t="s">
        <v>98</v>
      </c>
      <c r="G8" s="201" t="s">
        <v>111</v>
      </c>
      <c r="H8" s="202"/>
      <c r="I8" s="222" t="s">
        <v>16</v>
      </c>
      <c r="J8" s="214"/>
      <c r="K8" s="171">
        <v>43626</v>
      </c>
      <c r="L8" s="50"/>
    </row>
    <row r="9" spans="1:15" s="13" customFormat="1" ht="9.75" customHeight="1" x14ac:dyDescent="0.25">
      <c r="B9" s="217" t="str">
        <f>F2</f>
        <v>Optimalizace traťového úseku Mstětice (mimo) - Praha-Vysočany (včetně) - cnm2.1</v>
      </c>
      <c r="C9" s="218"/>
      <c r="D9" s="218"/>
      <c r="E9" s="218"/>
      <c r="F9" s="218"/>
      <c r="G9" s="218"/>
      <c r="H9" s="218"/>
      <c r="I9" s="218"/>
      <c r="J9" s="218"/>
      <c r="K9" s="20" t="str">
        <f>$I$5</f>
        <v>ISPROFIN:</v>
      </c>
      <c r="L9" s="51" t="str">
        <f>K5</f>
        <v>327 321 4901</v>
      </c>
    </row>
    <row r="10" spans="1:15" s="13" customFormat="1" ht="15" customHeight="1" x14ac:dyDescent="0.25">
      <c r="B10" s="215" t="s">
        <v>11</v>
      </c>
      <c r="C10" s="207" t="s">
        <v>0</v>
      </c>
      <c r="D10" s="207" t="s">
        <v>1</v>
      </c>
      <c r="E10" s="207" t="s">
        <v>12</v>
      </c>
      <c r="F10" s="207" t="s">
        <v>29</v>
      </c>
      <c r="G10" s="207" t="s">
        <v>2</v>
      </c>
      <c r="H10" s="207" t="s">
        <v>3</v>
      </c>
      <c r="I10" s="207" t="s">
        <v>13</v>
      </c>
      <c r="J10" s="207" t="s">
        <v>14</v>
      </c>
      <c r="K10" s="205" t="s">
        <v>95</v>
      </c>
      <c r="L10" s="206"/>
    </row>
    <row r="11" spans="1:15" s="13" customFormat="1" ht="15" customHeight="1" x14ac:dyDescent="0.25">
      <c r="B11" s="215"/>
      <c r="C11" s="207"/>
      <c r="D11" s="207"/>
      <c r="E11" s="207"/>
      <c r="F11" s="207"/>
      <c r="G11" s="207"/>
      <c r="H11" s="207"/>
      <c r="I11" s="207"/>
      <c r="J11" s="207"/>
      <c r="K11" s="205"/>
      <c r="L11" s="206"/>
    </row>
    <row r="12" spans="1:15" s="13" customFormat="1" ht="12.75" customHeight="1" thickBot="1" x14ac:dyDescent="0.3">
      <c r="B12" s="216"/>
      <c r="C12" s="208"/>
      <c r="D12" s="208"/>
      <c r="E12" s="208"/>
      <c r="F12" s="208"/>
      <c r="G12" s="208"/>
      <c r="H12" s="208"/>
      <c r="I12" s="208"/>
      <c r="J12" s="208"/>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53">
        <v>1</v>
      </c>
      <c r="C14" s="109" t="s">
        <v>119</v>
      </c>
      <c r="D14" s="109"/>
      <c r="E14" s="109" t="s">
        <v>120</v>
      </c>
      <c r="F14" s="87" t="s">
        <v>121</v>
      </c>
      <c r="G14" s="109" t="s">
        <v>122</v>
      </c>
      <c r="H14" s="156">
        <v>54.24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ht="10.15" x14ac:dyDescent="0.2">
      <c r="A16" s="68" t="s">
        <v>7</v>
      </c>
      <c r="B16" s="111"/>
      <c r="C16" s="112"/>
      <c r="D16" s="112"/>
      <c r="E16" s="112"/>
      <c r="F16" s="155" t="s">
        <v>317</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2</v>
      </c>
      <c r="C18" s="109" t="s">
        <v>124</v>
      </c>
      <c r="D18" s="109"/>
      <c r="E18" s="109" t="s">
        <v>120</v>
      </c>
      <c r="F18" s="87" t="s">
        <v>125</v>
      </c>
      <c r="G18" s="109" t="s">
        <v>122</v>
      </c>
      <c r="H18" s="110">
        <v>1.6240000000000001</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v>
      </c>
      <c r="C22" s="109" t="s">
        <v>127</v>
      </c>
      <c r="D22" s="109"/>
      <c r="E22" s="109" t="s">
        <v>120</v>
      </c>
      <c r="F22" s="87" t="s">
        <v>128</v>
      </c>
      <c r="G22" s="109" t="s">
        <v>122</v>
      </c>
      <c r="H22" s="110">
        <v>3.427</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v>
      </c>
      <c r="C26" s="109" t="s">
        <v>130</v>
      </c>
      <c r="D26" s="109"/>
      <c r="E26" s="109" t="s">
        <v>120</v>
      </c>
      <c r="F26" s="87" t="s">
        <v>131</v>
      </c>
      <c r="G26" s="109" t="s">
        <v>122</v>
      </c>
      <c r="H26" s="110">
        <v>1993.41</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x14ac:dyDescent="0.2">
      <c r="A30" s="68" t="s">
        <v>118</v>
      </c>
      <c r="B30" s="108">
        <v>5</v>
      </c>
      <c r="C30" s="109" t="s">
        <v>133</v>
      </c>
      <c r="D30" s="109"/>
      <c r="E30" s="109" t="s">
        <v>120</v>
      </c>
      <c r="F30" s="87" t="s">
        <v>134</v>
      </c>
      <c r="G30" s="109" t="s">
        <v>122</v>
      </c>
      <c r="H30" s="110">
        <v>65.36</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152" customFormat="1" x14ac:dyDescent="0.2">
      <c r="A34" s="152" t="s">
        <v>118</v>
      </c>
      <c r="B34" s="153">
        <v>101</v>
      </c>
      <c r="C34" s="154" t="s">
        <v>312</v>
      </c>
      <c r="D34" s="154"/>
      <c r="E34" s="154" t="s">
        <v>120</v>
      </c>
      <c r="F34" s="155" t="s">
        <v>313</v>
      </c>
      <c r="G34" s="154" t="s">
        <v>122</v>
      </c>
      <c r="H34" s="156">
        <f>(6184+5565.6)*1.808+220.4*1.808</f>
        <v>21641.759999999998</v>
      </c>
      <c r="I34" s="156"/>
      <c r="J34" s="156" t="str">
        <f>IF(ISNUMBER(I34),ROUND(H34*I34,3),"")</f>
        <v/>
      </c>
      <c r="K34" s="157"/>
      <c r="L34" s="158">
        <f>ROUND(H34*K34,2)</f>
        <v>0</v>
      </c>
      <c r="M34" s="159"/>
    </row>
    <row r="35" spans="1:13" s="68" customFormat="1" ht="10.15" x14ac:dyDescent="0.2">
      <c r="A35" s="69" t="s">
        <v>5</v>
      </c>
      <c r="B35" s="111"/>
      <c r="C35" s="112"/>
      <c r="D35" s="112"/>
      <c r="E35" s="112"/>
      <c r="F35" s="87"/>
      <c r="G35" s="114"/>
      <c r="H35" s="113"/>
      <c r="I35" s="113"/>
      <c r="J35" s="113"/>
      <c r="K35" s="79"/>
      <c r="L35" s="78"/>
    </row>
    <row r="36" spans="1:13" s="68" customFormat="1" ht="10.15" x14ac:dyDescent="0.2">
      <c r="A36" s="69" t="s">
        <v>7</v>
      </c>
      <c r="B36" s="111"/>
      <c r="C36" s="112"/>
      <c r="D36" s="112"/>
      <c r="E36" s="112"/>
      <c r="F36" s="155" t="s">
        <v>324</v>
      </c>
      <c r="G36" s="114"/>
      <c r="H36" s="113"/>
      <c r="I36" s="113"/>
      <c r="J36" s="113"/>
      <c r="K36" s="79"/>
      <c r="L36" s="78"/>
    </row>
    <row r="37" spans="1:13" s="68" customFormat="1" x14ac:dyDescent="0.2">
      <c r="A37" s="69" t="s">
        <v>8</v>
      </c>
      <c r="B37" s="111"/>
      <c r="C37" s="112"/>
      <c r="D37" s="112"/>
      <c r="E37" s="112"/>
      <c r="F37" s="87" t="s">
        <v>123</v>
      </c>
      <c r="G37" s="114"/>
      <c r="H37" s="113"/>
      <c r="I37" s="113"/>
      <c r="J37" s="113"/>
      <c r="K37" s="79"/>
      <c r="L37" s="78"/>
    </row>
    <row r="38" spans="1:13" s="68" customFormat="1" ht="10.15" x14ac:dyDescent="0.2">
      <c r="A38" s="69"/>
      <c r="B38" s="115"/>
      <c r="C38" s="116"/>
      <c r="D38" s="116"/>
      <c r="E38" s="116"/>
      <c r="F38" s="116"/>
      <c r="G38" s="117"/>
      <c r="H38" s="118"/>
      <c r="I38" s="118"/>
      <c r="J38" s="118"/>
      <c r="K38" s="80"/>
      <c r="L38" s="81"/>
    </row>
    <row r="39" spans="1:13" s="68" customFormat="1" ht="22.5" x14ac:dyDescent="0.2">
      <c r="A39" s="69" t="s">
        <v>102</v>
      </c>
      <c r="B39" s="119"/>
      <c r="C39" s="120" t="s">
        <v>303</v>
      </c>
      <c r="D39" s="120"/>
      <c r="E39" s="120"/>
      <c r="F39" s="120" t="s">
        <v>117</v>
      </c>
      <c r="G39" s="121"/>
      <c r="H39" s="122"/>
      <c r="I39" s="122"/>
      <c r="J39" s="122">
        <f>SUBTOTAL(9,J14:J38)</f>
        <v>0</v>
      </c>
      <c r="K39" s="85"/>
      <c r="L39" s="86">
        <f>SUBTOTAL(9,L14:L38)</f>
        <v>0</v>
      </c>
    </row>
    <row r="40" spans="1:13" s="68" customFormat="1" ht="10.9" thickBot="1" x14ac:dyDescent="0.25">
      <c r="A40" s="69"/>
      <c r="B40" s="123"/>
      <c r="C40" s="124"/>
      <c r="D40" s="124"/>
      <c r="E40" s="124"/>
      <c r="F40" s="124"/>
      <c r="G40" s="125"/>
      <c r="H40" s="126"/>
      <c r="I40" s="127"/>
      <c r="J40" s="126"/>
      <c r="K40" s="76"/>
      <c r="L40" s="76"/>
    </row>
    <row r="41" spans="1:13" s="68" customFormat="1" x14ac:dyDescent="0.2">
      <c r="A41" s="69" t="s">
        <v>114</v>
      </c>
      <c r="B41" s="105" t="s">
        <v>115</v>
      </c>
      <c r="C41" s="106" t="s">
        <v>136</v>
      </c>
      <c r="D41" s="106"/>
      <c r="E41" s="106"/>
      <c r="F41" s="106" t="s">
        <v>137</v>
      </c>
      <c r="G41" s="128"/>
      <c r="H41" s="107"/>
      <c r="I41" s="107"/>
      <c r="J41" s="107"/>
      <c r="K41" s="82"/>
      <c r="L41" s="83"/>
    </row>
    <row r="42" spans="1:13" s="68" customFormat="1" x14ac:dyDescent="0.2">
      <c r="A42" s="163"/>
      <c r="B42" s="153"/>
      <c r="C42" s="154"/>
      <c r="D42" s="154"/>
      <c r="E42" s="154"/>
      <c r="F42" s="155"/>
      <c r="G42" s="164"/>
      <c r="H42" s="156"/>
      <c r="I42" s="156"/>
      <c r="J42" s="156"/>
      <c r="K42" s="157"/>
      <c r="L42" s="158"/>
    </row>
    <row r="43" spans="1:13" s="68" customFormat="1" x14ac:dyDescent="0.2">
      <c r="A43" s="163"/>
      <c r="B43" s="165"/>
      <c r="C43" s="166"/>
      <c r="D43" s="166"/>
      <c r="E43" s="166"/>
      <c r="F43" s="155"/>
      <c r="G43" s="167"/>
      <c r="H43" s="168"/>
      <c r="I43" s="168"/>
      <c r="J43" s="168"/>
      <c r="K43" s="169"/>
      <c r="L43" s="170"/>
    </row>
    <row r="44" spans="1:13" s="68" customFormat="1" x14ac:dyDescent="0.2">
      <c r="A44" s="163"/>
      <c r="B44" s="165"/>
      <c r="C44" s="166"/>
      <c r="D44" s="166"/>
      <c r="E44" s="166"/>
      <c r="F44" s="155"/>
      <c r="G44" s="167"/>
      <c r="H44" s="168"/>
      <c r="I44" s="168"/>
      <c r="J44" s="168"/>
      <c r="K44" s="169"/>
      <c r="L44" s="170"/>
    </row>
    <row r="45" spans="1:13" s="68" customFormat="1" x14ac:dyDescent="0.2">
      <c r="A45" s="163"/>
      <c r="B45" s="165"/>
      <c r="C45" s="166"/>
      <c r="D45" s="166"/>
      <c r="E45" s="166"/>
      <c r="F45" s="155"/>
      <c r="G45" s="167"/>
      <c r="H45" s="168"/>
      <c r="I45" s="168"/>
      <c r="J45" s="168"/>
      <c r="K45" s="169"/>
      <c r="L45" s="170"/>
    </row>
    <row r="46" spans="1:13" s="68" customFormat="1" x14ac:dyDescent="0.2">
      <c r="A46" s="163"/>
      <c r="B46" s="153"/>
      <c r="C46" s="154"/>
      <c r="D46" s="154"/>
      <c r="E46" s="154"/>
      <c r="F46" s="155"/>
      <c r="G46" s="164"/>
      <c r="H46" s="156"/>
      <c r="I46" s="156"/>
      <c r="J46" s="156"/>
      <c r="K46" s="157"/>
      <c r="L46" s="158"/>
    </row>
    <row r="47" spans="1:13" s="68" customFormat="1" x14ac:dyDescent="0.2">
      <c r="A47" s="163"/>
      <c r="B47" s="165"/>
      <c r="C47" s="166"/>
      <c r="D47" s="166"/>
      <c r="E47" s="166"/>
      <c r="F47" s="155"/>
      <c r="G47" s="167"/>
      <c r="H47" s="168"/>
      <c r="I47" s="168"/>
      <c r="J47" s="168"/>
      <c r="K47" s="169"/>
      <c r="L47" s="170"/>
    </row>
    <row r="48" spans="1:13" s="68" customFormat="1" x14ac:dyDescent="0.2">
      <c r="A48" s="163"/>
      <c r="B48" s="165"/>
      <c r="C48" s="166"/>
      <c r="D48" s="166"/>
      <c r="E48" s="166"/>
      <c r="F48" s="155"/>
      <c r="G48" s="167"/>
      <c r="H48" s="168"/>
      <c r="I48" s="168"/>
      <c r="J48" s="168"/>
      <c r="K48" s="169"/>
      <c r="L48" s="170"/>
    </row>
    <row r="49" spans="1:16" s="68" customFormat="1" x14ac:dyDescent="0.2">
      <c r="A49" s="163"/>
      <c r="B49" s="165"/>
      <c r="C49" s="166"/>
      <c r="D49" s="166"/>
      <c r="E49" s="166"/>
      <c r="F49" s="155"/>
      <c r="G49" s="167"/>
      <c r="H49" s="168"/>
      <c r="I49" s="168"/>
      <c r="J49" s="168"/>
      <c r="K49" s="169"/>
      <c r="L49" s="170"/>
    </row>
    <row r="50" spans="1:16" s="68" customFormat="1" x14ac:dyDescent="0.2">
      <c r="A50" s="163"/>
      <c r="B50" s="153"/>
      <c r="C50" s="154"/>
      <c r="D50" s="154"/>
      <c r="E50" s="154"/>
      <c r="F50" s="155"/>
      <c r="G50" s="164"/>
      <c r="H50" s="156"/>
      <c r="I50" s="156"/>
      <c r="J50" s="156"/>
      <c r="K50" s="157"/>
      <c r="L50" s="158"/>
    </row>
    <row r="51" spans="1:16" s="68" customFormat="1" x14ac:dyDescent="0.2">
      <c r="A51" s="163"/>
      <c r="B51" s="165"/>
      <c r="C51" s="166"/>
      <c r="D51" s="166"/>
      <c r="E51" s="166"/>
      <c r="F51" s="155"/>
      <c r="G51" s="167"/>
      <c r="H51" s="168"/>
      <c r="I51" s="168"/>
      <c r="J51" s="168"/>
      <c r="K51" s="169"/>
      <c r="L51" s="170"/>
    </row>
    <row r="52" spans="1:16" s="68" customFormat="1" x14ac:dyDescent="0.2">
      <c r="A52" s="163"/>
      <c r="B52" s="165"/>
      <c r="C52" s="166"/>
      <c r="D52" s="166"/>
      <c r="E52" s="166"/>
      <c r="F52" s="155"/>
      <c r="G52" s="167"/>
      <c r="H52" s="168"/>
      <c r="I52" s="168"/>
      <c r="J52" s="168"/>
      <c r="K52" s="169"/>
      <c r="L52" s="170"/>
    </row>
    <row r="53" spans="1:16" s="68" customFormat="1" x14ac:dyDescent="0.2">
      <c r="A53" s="163"/>
      <c r="B53" s="165"/>
      <c r="C53" s="166"/>
      <c r="D53" s="166"/>
      <c r="E53" s="166"/>
      <c r="F53" s="155"/>
      <c r="G53" s="167"/>
      <c r="H53" s="168"/>
      <c r="I53" s="168"/>
      <c r="J53" s="168"/>
      <c r="K53" s="169"/>
      <c r="L53" s="170"/>
    </row>
    <row r="54" spans="1:16" ht="22.5" x14ac:dyDescent="0.2">
      <c r="A54" s="69" t="s">
        <v>118</v>
      </c>
      <c r="B54" s="108">
        <v>301</v>
      </c>
      <c r="C54" s="109" t="s">
        <v>140</v>
      </c>
      <c r="D54" s="109"/>
      <c r="E54" s="109" t="s">
        <v>138</v>
      </c>
      <c r="F54" s="87" t="s">
        <v>141</v>
      </c>
      <c r="G54" s="129" t="s">
        <v>142</v>
      </c>
      <c r="H54" s="110">
        <v>2333531.2000000002</v>
      </c>
      <c r="I54" s="110"/>
      <c r="J54" s="110" t="str">
        <f>IF(ISNUMBER(I54),ROUND(H54*I54,3),"")</f>
        <v/>
      </c>
      <c r="K54" s="84"/>
      <c r="L54" s="77">
        <f>ROUND(H54*K54,2)</f>
        <v>0</v>
      </c>
    </row>
    <row r="55" spans="1:16" x14ac:dyDescent="0.2">
      <c r="A55" s="69" t="s">
        <v>5</v>
      </c>
      <c r="B55" s="111"/>
      <c r="C55" s="112"/>
      <c r="D55" s="112"/>
      <c r="E55" s="112"/>
      <c r="F55" s="87" t="s">
        <v>143</v>
      </c>
      <c r="G55" s="114"/>
      <c r="H55" s="113"/>
      <c r="I55" s="113"/>
      <c r="J55" s="113"/>
      <c r="K55" s="79"/>
      <c r="L55" s="78"/>
    </row>
    <row r="56" spans="1:16" ht="33.75" x14ac:dyDescent="0.2">
      <c r="A56" s="69" t="s">
        <v>7</v>
      </c>
      <c r="B56" s="111"/>
      <c r="C56" s="112"/>
      <c r="D56" s="112"/>
      <c r="E56" s="112"/>
      <c r="F56" s="87" t="s">
        <v>144</v>
      </c>
      <c r="G56" s="114"/>
      <c r="H56" s="113"/>
      <c r="I56" s="113"/>
      <c r="J56" s="113"/>
      <c r="K56" s="79"/>
      <c r="L56" s="78"/>
    </row>
    <row r="57" spans="1:16" ht="112.5" x14ac:dyDescent="0.2">
      <c r="A57" s="69" t="s">
        <v>8</v>
      </c>
      <c r="B57" s="111"/>
      <c r="C57" s="112"/>
      <c r="D57" s="112"/>
      <c r="E57" s="112"/>
      <c r="F57" s="87" t="s">
        <v>145</v>
      </c>
      <c r="G57" s="114"/>
      <c r="H57" s="113"/>
      <c r="I57" s="113"/>
      <c r="J57" s="113"/>
      <c r="K57" s="79"/>
      <c r="L57" s="78"/>
    </row>
    <row r="58" spans="1:16" ht="22.5" x14ac:dyDescent="0.2">
      <c r="A58" s="69" t="s">
        <v>118</v>
      </c>
      <c r="B58" s="160">
        <v>302</v>
      </c>
      <c r="C58" s="109" t="s">
        <v>146</v>
      </c>
      <c r="D58" s="109"/>
      <c r="E58" s="109" t="s">
        <v>138</v>
      </c>
      <c r="F58" s="87" t="s">
        <v>147</v>
      </c>
      <c r="G58" s="129" t="s">
        <v>142</v>
      </c>
      <c r="H58" s="161">
        <v>83993.739000000001</v>
      </c>
      <c r="I58" s="110"/>
      <c r="J58" s="110" t="str">
        <f>IF(ISNUMBER(I58),ROUND(H58*I58,3),"")</f>
        <v/>
      </c>
      <c r="K58" s="84"/>
      <c r="L58" s="77">
        <f>ROUND(H58*K58,2)</f>
        <v>0</v>
      </c>
    </row>
    <row r="59" spans="1:16" s="68" customFormat="1" x14ac:dyDescent="0.2">
      <c r="A59" s="69" t="s">
        <v>5</v>
      </c>
      <c r="B59" s="111"/>
      <c r="C59" s="112"/>
      <c r="D59" s="112"/>
      <c r="E59" s="112"/>
      <c r="F59" s="87" t="s">
        <v>143</v>
      </c>
      <c r="G59" s="114"/>
      <c r="H59" s="113"/>
      <c r="I59" s="113"/>
      <c r="J59" s="113"/>
      <c r="K59" s="79"/>
      <c r="L59" s="78"/>
      <c r="P59" s="10"/>
    </row>
    <row r="60" spans="1:16" s="68" customFormat="1" ht="22.5" x14ac:dyDescent="0.2">
      <c r="A60" s="69" t="s">
        <v>7</v>
      </c>
      <c r="B60" s="111"/>
      <c r="C60" s="112"/>
      <c r="D60" s="112"/>
      <c r="E60" s="112"/>
      <c r="F60" s="87" t="s">
        <v>315</v>
      </c>
      <c r="G60" s="114"/>
      <c r="H60" s="113"/>
      <c r="I60" s="113"/>
      <c r="J60" s="113"/>
      <c r="K60" s="79"/>
      <c r="L60" s="78"/>
      <c r="P60" s="10"/>
    </row>
    <row r="61" spans="1:16" s="68" customFormat="1" ht="112.5" x14ac:dyDescent="0.2">
      <c r="A61" s="69" t="s">
        <v>8</v>
      </c>
      <c r="B61" s="111"/>
      <c r="C61" s="112"/>
      <c r="D61" s="112"/>
      <c r="E61" s="112"/>
      <c r="F61" s="87" t="s">
        <v>145</v>
      </c>
      <c r="G61" s="114"/>
      <c r="H61" s="113"/>
      <c r="I61" s="113"/>
      <c r="J61" s="113"/>
      <c r="K61" s="79"/>
      <c r="L61" s="78"/>
    </row>
    <row r="62" spans="1:16" s="68" customFormat="1" ht="22.5" x14ac:dyDescent="0.2">
      <c r="A62" s="69" t="s">
        <v>118</v>
      </c>
      <c r="B62" s="160">
        <v>303</v>
      </c>
      <c r="C62" s="109" t="s">
        <v>148</v>
      </c>
      <c r="D62" s="109"/>
      <c r="E62" s="109" t="s">
        <v>138</v>
      </c>
      <c r="F62" s="87" t="s">
        <v>149</v>
      </c>
      <c r="G62" s="129" t="s">
        <v>142</v>
      </c>
      <c r="H62" s="161">
        <v>133176.89499999999</v>
      </c>
      <c r="I62" s="110"/>
      <c r="J62" s="110" t="str">
        <f>IF(ISNUMBER(I62),ROUND(H62*I62,3),"")</f>
        <v/>
      </c>
      <c r="K62" s="84"/>
      <c r="L62" s="77">
        <f>ROUND(H62*K62,2)</f>
        <v>0</v>
      </c>
      <c r="N62" s="10"/>
      <c r="P62" s="10"/>
    </row>
    <row r="63" spans="1:16" s="68" customFormat="1" x14ac:dyDescent="0.2">
      <c r="A63" s="69" t="s">
        <v>5</v>
      </c>
      <c r="B63" s="111"/>
      <c r="C63" s="112"/>
      <c r="D63" s="112"/>
      <c r="E63" s="112"/>
      <c r="F63" s="87" t="s">
        <v>143</v>
      </c>
      <c r="G63" s="114"/>
      <c r="H63" s="113"/>
      <c r="I63" s="113"/>
      <c r="J63" s="113"/>
      <c r="K63" s="79"/>
      <c r="L63" s="78"/>
      <c r="P63" s="10"/>
    </row>
    <row r="64" spans="1:16" s="68" customFormat="1" ht="22.5" x14ac:dyDescent="0.2">
      <c r="A64" s="69" t="s">
        <v>7</v>
      </c>
      <c r="B64" s="111"/>
      <c r="C64" s="112"/>
      <c r="D64" s="112"/>
      <c r="E64" s="112"/>
      <c r="F64" s="87" t="s">
        <v>316</v>
      </c>
      <c r="G64" s="114"/>
      <c r="H64" s="113"/>
      <c r="I64" s="113"/>
      <c r="J64" s="113"/>
      <c r="K64" s="79"/>
      <c r="L64" s="78"/>
      <c r="P64" s="162"/>
    </row>
    <row r="65" spans="1:12" s="68" customFormat="1" ht="112.5" x14ac:dyDescent="0.2">
      <c r="A65" s="69" t="s">
        <v>8</v>
      </c>
      <c r="B65" s="111"/>
      <c r="C65" s="112"/>
      <c r="D65" s="112"/>
      <c r="E65" s="112"/>
      <c r="F65" s="87" t="s">
        <v>145</v>
      </c>
      <c r="G65" s="114"/>
      <c r="H65" s="113"/>
      <c r="I65" s="113"/>
      <c r="J65" s="113"/>
      <c r="K65" s="79"/>
      <c r="L65" s="78"/>
    </row>
    <row r="66" spans="1:12" s="68" customFormat="1" ht="10.15" x14ac:dyDescent="0.2">
      <c r="A66" s="69"/>
      <c r="B66" s="115"/>
      <c r="C66" s="116"/>
      <c r="D66" s="116"/>
      <c r="E66" s="116"/>
      <c r="F66" s="116"/>
      <c r="G66" s="117"/>
      <c r="H66" s="118"/>
      <c r="I66" s="118"/>
      <c r="J66" s="118"/>
      <c r="K66" s="80"/>
      <c r="L66" s="81"/>
    </row>
    <row r="67" spans="1:12" s="68" customFormat="1" ht="22.5" x14ac:dyDescent="0.2">
      <c r="A67" s="69" t="s">
        <v>102</v>
      </c>
      <c r="B67" s="119"/>
      <c r="C67" s="120" t="s">
        <v>304</v>
      </c>
      <c r="D67" s="120"/>
      <c r="E67" s="120"/>
      <c r="F67" s="120" t="s">
        <v>137</v>
      </c>
      <c r="G67" s="121"/>
      <c r="H67" s="122"/>
      <c r="I67" s="122"/>
      <c r="J67" s="122">
        <f>SUBTOTAL(9,J42:J66)</f>
        <v>0</v>
      </c>
      <c r="K67" s="85"/>
      <c r="L67" s="86">
        <f>SUBTOTAL(9,L42:L66)</f>
        <v>0</v>
      </c>
    </row>
    <row r="68" spans="1:12" s="68" customFormat="1" ht="10.9" thickBot="1" x14ac:dyDescent="0.25">
      <c r="A68" s="69"/>
      <c r="B68" s="123"/>
      <c r="C68" s="124"/>
      <c r="D68" s="124"/>
      <c r="E68" s="124"/>
      <c r="F68" s="124"/>
      <c r="G68" s="125"/>
      <c r="H68" s="126"/>
      <c r="I68" s="127"/>
      <c r="J68" s="126"/>
      <c r="K68" s="76"/>
      <c r="L68" s="76"/>
    </row>
    <row r="69" spans="1:12" s="68" customFormat="1" x14ac:dyDescent="0.2">
      <c r="A69" s="69" t="s">
        <v>114</v>
      </c>
      <c r="B69" s="105" t="s">
        <v>115</v>
      </c>
      <c r="C69" s="106" t="s">
        <v>150</v>
      </c>
      <c r="D69" s="106"/>
      <c r="E69" s="106"/>
      <c r="F69" s="106" t="s">
        <v>151</v>
      </c>
      <c r="G69" s="128"/>
      <c r="H69" s="107"/>
      <c r="I69" s="107"/>
      <c r="J69" s="107"/>
      <c r="K69" s="82"/>
      <c r="L69" s="83"/>
    </row>
    <row r="70" spans="1:12" s="68" customFormat="1" ht="22.5" x14ac:dyDescent="0.2">
      <c r="A70" s="69" t="s">
        <v>118</v>
      </c>
      <c r="B70" s="108">
        <v>7</v>
      </c>
      <c r="C70" s="109" t="s">
        <v>152</v>
      </c>
      <c r="D70" s="109"/>
      <c r="E70" s="109" t="s">
        <v>153</v>
      </c>
      <c r="F70" s="87" t="s">
        <v>154</v>
      </c>
      <c r="G70" s="129" t="s">
        <v>139</v>
      </c>
      <c r="H70" s="110">
        <v>42</v>
      </c>
      <c r="I70" s="110"/>
      <c r="J70" s="110" t="str">
        <f>IF(ISNUMBER(I70),ROUND(H70*I70,3),"")</f>
        <v/>
      </c>
      <c r="K70" s="84"/>
      <c r="L70" s="77">
        <f>ROUND(H70*K70,2)</f>
        <v>0</v>
      </c>
    </row>
    <row r="71" spans="1:12" s="68" customFormat="1" ht="10.15" x14ac:dyDescent="0.2">
      <c r="A71" s="69" t="s">
        <v>5</v>
      </c>
      <c r="B71" s="111"/>
      <c r="C71" s="112"/>
      <c r="D71" s="112"/>
      <c r="E71" s="112"/>
      <c r="F71" s="87"/>
      <c r="G71" s="114"/>
      <c r="H71" s="113"/>
      <c r="I71" s="113"/>
      <c r="J71" s="113"/>
      <c r="K71" s="79"/>
      <c r="L71" s="78"/>
    </row>
    <row r="72" spans="1:12" s="68" customFormat="1" x14ac:dyDescent="0.2">
      <c r="A72" s="69" t="s">
        <v>7</v>
      </c>
      <c r="B72" s="111"/>
      <c r="C72" s="112"/>
      <c r="D72" s="112"/>
      <c r="E72" s="112"/>
      <c r="F72" s="87" t="s">
        <v>155</v>
      </c>
      <c r="G72" s="114"/>
      <c r="H72" s="113"/>
      <c r="I72" s="113"/>
      <c r="J72" s="113"/>
      <c r="K72" s="79"/>
      <c r="L72" s="78"/>
    </row>
    <row r="73" spans="1:12" s="68" customFormat="1" x14ac:dyDescent="0.2">
      <c r="A73" s="69" t="s">
        <v>8</v>
      </c>
      <c r="B73" s="111"/>
      <c r="C73" s="112"/>
      <c r="D73" s="112"/>
      <c r="E73" s="112"/>
      <c r="F73" s="87" t="s">
        <v>123</v>
      </c>
      <c r="G73" s="114"/>
      <c r="H73" s="113"/>
      <c r="I73" s="113"/>
      <c r="J73" s="113"/>
      <c r="K73" s="79"/>
      <c r="L73" s="78"/>
    </row>
    <row r="74" spans="1:12" ht="22.5" x14ac:dyDescent="0.2">
      <c r="A74" s="1" t="s">
        <v>118</v>
      </c>
      <c r="B74" s="108">
        <v>8</v>
      </c>
      <c r="C74" s="109" t="s">
        <v>156</v>
      </c>
      <c r="D74" s="109"/>
      <c r="E74" s="109" t="s">
        <v>153</v>
      </c>
      <c r="F74" s="87" t="s">
        <v>157</v>
      </c>
      <c r="G74" s="129" t="s">
        <v>158</v>
      </c>
      <c r="H74" s="110">
        <v>37680</v>
      </c>
      <c r="I74" s="110"/>
      <c r="J74" s="110" t="str">
        <f>IF(ISNUMBER(I74),ROUND(H74*I74,3),"")</f>
        <v/>
      </c>
      <c r="K74" s="84"/>
      <c r="L74" s="77">
        <f>ROUND(H74*K74,2)</f>
        <v>0</v>
      </c>
    </row>
    <row r="75" spans="1:12" ht="10.15"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159</v>
      </c>
      <c r="G76" s="114"/>
      <c r="H76" s="113"/>
      <c r="I76" s="113"/>
      <c r="J76" s="113"/>
      <c r="K76" s="79"/>
      <c r="L76" s="78"/>
    </row>
    <row r="77" spans="1:12" x14ac:dyDescent="0.2">
      <c r="A77" s="1" t="s">
        <v>8</v>
      </c>
      <c r="B77" s="111"/>
      <c r="C77" s="112"/>
      <c r="D77" s="112"/>
      <c r="E77" s="112"/>
      <c r="F77" s="87" t="s">
        <v>123</v>
      </c>
      <c r="G77" s="114"/>
      <c r="H77" s="113"/>
      <c r="I77" s="113"/>
      <c r="J77" s="113"/>
      <c r="K77" s="79"/>
      <c r="L77" s="78"/>
    </row>
    <row r="78" spans="1:12" x14ac:dyDescent="0.2">
      <c r="A78" s="1" t="s">
        <v>118</v>
      </c>
      <c r="B78" s="108">
        <v>9</v>
      </c>
      <c r="C78" s="109" t="s">
        <v>160</v>
      </c>
      <c r="D78" s="109"/>
      <c r="E78" s="109" t="s">
        <v>120</v>
      </c>
      <c r="F78" s="87" t="s">
        <v>161</v>
      </c>
      <c r="G78" s="129" t="s">
        <v>139</v>
      </c>
      <c r="H78" s="110">
        <v>20</v>
      </c>
      <c r="I78" s="110"/>
      <c r="J78" s="110" t="str">
        <f>IF(ISNUMBER(I78),ROUND(H78*I78,3),"")</f>
        <v/>
      </c>
      <c r="K78" s="84"/>
      <c r="L78" s="77">
        <f>ROUND(H78*K78,2)</f>
        <v>0</v>
      </c>
    </row>
    <row r="79" spans="1:12" ht="10.15"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162</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ht="10.15" x14ac:dyDescent="0.2">
      <c r="A82" s="1"/>
      <c r="B82" s="115"/>
      <c r="C82" s="116"/>
      <c r="D82" s="116"/>
      <c r="E82" s="116"/>
      <c r="F82" s="116"/>
      <c r="G82" s="117"/>
      <c r="H82" s="118"/>
      <c r="I82" s="118"/>
      <c r="J82" s="118"/>
      <c r="K82" s="80"/>
      <c r="L82" s="81"/>
    </row>
    <row r="83" spans="1:12" ht="10.15" x14ac:dyDescent="0.2">
      <c r="A83" s="1" t="s">
        <v>102</v>
      </c>
      <c r="B83" s="119"/>
      <c r="C83" s="120" t="s">
        <v>305</v>
      </c>
      <c r="D83" s="120"/>
      <c r="E83" s="120"/>
      <c r="F83" s="120" t="s">
        <v>151</v>
      </c>
      <c r="G83" s="121"/>
      <c r="H83" s="122"/>
      <c r="I83" s="122"/>
      <c r="J83" s="122">
        <f>SUBTOTAL(9,J70:J82)</f>
        <v>0</v>
      </c>
      <c r="K83" s="85"/>
      <c r="L83" s="86">
        <f>SUBTOTAL(9,L70:L82)</f>
        <v>0</v>
      </c>
    </row>
    <row r="84" spans="1:12" ht="10.9" thickBot="1" x14ac:dyDescent="0.25">
      <c r="A84" s="1"/>
      <c r="B84" s="123"/>
      <c r="C84" s="124"/>
      <c r="D84" s="124"/>
      <c r="E84" s="124"/>
      <c r="F84" s="124"/>
      <c r="G84" s="125"/>
      <c r="H84" s="126"/>
      <c r="I84" s="127"/>
      <c r="J84" s="126"/>
      <c r="K84" s="76"/>
      <c r="L84" s="76"/>
    </row>
    <row r="85" spans="1:12" x14ac:dyDescent="0.2">
      <c r="A85" s="1" t="s">
        <v>114</v>
      </c>
      <c r="B85" s="105" t="s">
        <v>115</v>
      </c>
      <c r="C85" s="106" t="s">
        <v>163</v>
      </c>
      <c r="D85" s="106"/>
      <c r="E85" s="106"/>
      <c r="F85" s="106" t="s">
        <v>164</v>
      </c>
      <c r="G85" s="128"/>
      <c r="H85" s="107"/>
      <c r="I85" s="107"/>
      <c r="J85" s="107"/>
      <c r="K85" s="82"/>
      <c r="L85" s="83"/>
    </row>
    <row r="86" spans="1:12" x14ac:dyDescent="0.2">
      <c r="A86" s="1" t="s">
        <v>118</v>
      </c>
      <c r="B86" s="108">
        <v>10</v>
      </c>
      <c r="C86" s="109" t="s">
        <v>165</v>
      </c>
      <c r="D86" s="109"/>
      <c r="E86" s="109" t="s">
        <v>166</v>
      </c>
      <c r="F86" s="87" t="s">
        <v>167</v>
      </c>
      <c r="G86" s="129" t="s">
        <v>168</v>
      </c>
      <c r="H86" s="110">
        <v>300</v>
      </c>
      <c r="I86" s="110"/>
      <c r="J86" s="110" t="str">
        <f>IF(ISNUMBER(I86),ROUND(H86*I86,3),"")</f>
        <v/>
      </c>
      <c r="K86" s="84"/>
      <c r="L86" s="77">
        <f>ROUND(H86*K86,2)</f>
        <v>0</v>
      </c>
    </row>
    <row r="87" spans="1:12" ht="10.15"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169</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60">
        <v>11</v>
      </c>
      <c r="C90" s="109" t="s">
        <v>170</v>
      </c>
      <c r="D90" s="109"/>
      <c r="E90" s="109" t="s">
        <v>171</v>
      </c>
      <c r="F90" s="87" t="s">
        <v>172</v>
      </c>
      <c r="G90" s="129" t="s">
        <v>168</v>
      </c>
      <c r="H90" s="161">
        <v>9730.2880000000005</v>
      </c>
      <c r="I90" s="110"/>
      <c r="J90" s="110" t="str">
        <f>IF(ISNUMBER(I90),ROUND(H90*I90,3),"")</f>
        <v/>
      </c>
      <c r="K90" s="84"/>
      <c r="L90" s="77">
        <f>ROUND(H90*K90,2)</f>
        <v>0</v>
      </c>
    </row>
    <row r="91" spans="1:12" ht="10.15"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173</v>
      </c>
      <c r="G92" s="114"/>
      <c r="H92" s="113"/>
      <c r="I92" s="113"/>
      <c r="J92" s="113"/>
      <c r="K92" s="79"/>
      <c r="L92" s="78"/>
    </row>
    <row r="93" spans="1:12" ht="326.25" x14ac:dyDescent="0.2">
      <c r="A93" s="1" t="s">
        <v>8</v>
      </c>
      <c r="B93" s="111"/>
      <c r="C93" s="112"/>
      <c r="D93" s="112"/>
      <c r="E93" s="112"/>
      <c r="F93" s="87" t="s">
        <v>174</v>
      </c>
      <c r="G93" s="114"/>
      <c r="H93" s="113"/>
      <c r="I93" s="113"/>
      <c r="J93" s="113"/>
      <c r="K93" s="79"/>
      <c r="L93" s="78"/>
    </row>
    <row r="94" spans="1:12" ht="22.5" x14ac:dyDescent="0.2">
      <c r="A94" s="1" t="s">
        <v>118</v>
      </c>
      <c r="B94" s="160">
        <v>12</v>
      </c>
      <c r="C94" s="109" t="s">
        <v>175</v>
      </c>
      <c r="D94" s="109"/>
      <c r="E94" s="109" t="s">
        <v>171</v>
      </c>
      <c r="F94" s="87" t="s">
        <v>176</v>
      </c>
      <c r="G94" s="129" t="s">
        <v>168</v>
      </c>
      <c r="H94" s="161">
        <v>3997.703</v>
      </c>
      <c r="I94" s="110"/>
      <c r="J94" s="110" t="str">
        <f>IF(ISNUMBER(I94),ROUND(H94*I94,3),"")</f>
        <v/>
      </c>
      <c r="K94" s="84"/>
      <c r="L94" s="77">
        <f>ROUND(H94*K94,2)</f>
        <v>0</v>
      </c>
    </row>
    <row r="95" spans="1:12" ht="10.15" x14ac:dyDescent="0.2">
      <c r="A95" s="1" t="s">
        <v>5</v>
      </c>
      <c r="B95" s="111"/>
      <c r="C95" s="112"/>
      <c r="D95" s="112"/>
      <c r="E95" s="112"/>
      <c r="F95" s="87"/>
      <c r="G95" s="114"/>
      <c r="H95" s="113"/>
      <c r="I95" s="113"/>
      <c r="J95" s="113"/>
      <c r="K95" s="79"/>
      <c r="L95" s="78"/>
    </row>
    <row r="96" spans="1:12" ht="10.15" x14ac:dyDescent="0.2">
      <c r="A96" s="1" t="s">
        <v>7</v>
      </c>
      <c r="B96" s="111"/>
      <c r="C96" s="112"/>
      <c r="D96" s="112"/>
      <c r="E96" s="112"/>
      <c r="F96" s="87" t="s">
        <v>177</v>
      </c>
      <c r="G96" s="114"/>
      <c r="H96" s="113"/>
      <c r="I96" s="113"/>
      <c r="J96" s="113"/>
      <c r="K96" s="79"/>
      <c r="L96" s="78"/>
    </row>
    <row r="97" spans="1:12" ht="326.25" x14ac:dyDescent="0.2">
      <c r="A97" s="1" t="s">
        <v>8</v>
      </c>
      <c r="B97" s="111"/>
      <c r="C97" s="112"/>
      <c r="D97" s="112"/>
      <c r="E97" s="112"/>
      <c r="F97" s="87" t="s">
        <v>178</v>
      </c>
      <c r="G97" s="114"/>
      <c r="H97" s="113"/>
      <c r="I97" s="113"/>
      <c r="J97" s="113"/>
      <c r="K97" s="79"/>
      <c r="L97" s="78"/>
    </row>
    <row r="98" spans="1:12" ht="22.5" x14ac:dyDescent="0.2">
      <c r="A98" s="1" t="s">
        <v>118</v>
      </c>
      <c r="B98" s="108">
        <v>13</v>
      </c>
      <c r="C98" s="109" t="s">
        <v>179</v>
      </c>
      <c r="D98" s="109"/>
      <c r="E98" s="109" t="s">
        <v>153</v>
      </c>
      <c r="F98" s="87" t="s">
        <v>180</v>
      </c>
      <c r="G98" s="129" t="s">
        <v>168</v>
      </c>
      <c r="H98" s="110">
        <v>13727.99</v>
      </c>
      <c r="I98" s="110"/>
      <c r="J98" s="110" t="str">
        <f>IF(ISNUMBER(I98),ROUND(H98*I98,3),"")</f>
        <v/>
      </c>
      <c r="K98" s="84"/>
      <c r="L98" s="77">
        <f>ROUND(H98*K98,2)</f>
        <v>0</v>
      </c>
    </row>
    <row r="99" spans="1:12" ht="10.15"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14</v>
      </c>
      <c r="C102" s="109" t="s">
        <v>182</v>
      </c>
      <c r="D102" s="109"/>
      <c r="E102" s="109" t="s">
        <v>153</v>
      </c>
      <c r="F102" s="87" t="s">
        <v>183</v>
      </c>
      <c r="G102" s="129" t="s">
        <v>168</v>
      </c>
      <c r="H102" s="110">
        <v>420</v>
      </c>
      <c r="I102" s="110"/>
      <c r="J102" s="110" t="str">
        <f>IF(ISNUMBER(I102),ROUND(H102*I102,3),"")</f>
        <v/>
      </c>
      <c r="K102" s="84"/>
      <c r="L102" s="77">
        <f>ROUND(H102*K102,2)</f>
        <v>0</v>
      </c>
    </row>
    <row r="103" spans="1:12" ht="10.15" x14ac:dyDescent="0.2">
      <c r="A103" s="1" t="s">
        <v>5</v>
      </c>
      <c r="B103" s="111"/>
      <c r="C103" s="112"/>
      <c r="D103" s="112"/>
      <c r="E103" s="112"/>
      <c r="F103" s="87"/>
      <c r="G103" s="114"/>
      <c r="H103" s="113"/>
      <c r="I103" s="113"/>
      <c r="J103" s="113"/>
      <c r="K103" s="79"/>
      <c r="L103" s="78"/>
    </row>
    <row r="104" spans="1:12" ht="10.15" x14ac:dyDescent="0.2">
      <c r="A104" s="1" t="s">
        <v>7</v>
      </c>
      <c r="B104" s="111"/>
      <c r="C104" s="112"/>
      <c r="D104" s="112"/>
      <c r="E104" s="112"/>
      <c r="F104" s="87" t="s">
        <v>184</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ht="10.15" x14ac:dyDescent="0.2">
      <c r="A106" s="1"/>
      <c r="B106" s="115"/>
      <c r="C106" s="116"/>
      <c r="D106" s="116"/>
      <c r="E106" s="116"/>
      <c r="F106" s="116"/>
      <c r="G106" s="117"/>
      <c r="H106" s="118"/>
      <c r="I106" s="118"/>
      <c r="J106" s="118"/>
      <c r="K106" s="80"/>
      <c r="L106" s="81"/>
    </row>
    <row r="107" spans="1:12" ht="22.5" x14ac:dyDescent="0.2">
      <c r="A107" s="1" t="s">
        <v>102</v>
      </c>
      <c r="B107" s="119"/>
      <c r="C107" s="120" t="s">
        <v>306</v>
      </c>
      <c r="D107" s="120"/>
      <c r="E107" s="120"/>
      <c r="F107" s="120" t="s">
        <v>164</v>
      </c>
      <c r="G107" s="121"/>
      <c r="H107" s="122"/>
      <c r="I107" s="122"/>
      <c r="J107" s="122">
        <f>SUBTOTAL(9,J86:J106)</f>
        <v>0</v>
      </c>
      <c r="K107" s="85"/>
      <c r="L107" s="86">
        <f>SUBTOTAL(9,L86:L106)</f>
        <v>0</v>
      </c>
    </row>
    <row r="108" spans="1:12" ht="10.9"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185</v>
      </c>
      <c r="D109" s="106"/>
      <c r="E109" s="106"/>
      <c r="F109" s="106" t="s">
        <v>186</v>
      </c>
      <c r="G109" s="128"/>
      <c r="H109" s="107"/>
      <c r="I109" s="107"/>
      <c r="J109" s="107"/>
      <c r="K109" s="82"/>
      <c r="L109" s="83"/>
    </row>
    <row r="110" spans="1:12" ht="22.5" x14ac:dyDescent="0.2">
      <c r="A110" s="1" t="s">
        <v>118</v>
      </c>
      <c r="B110" s="108">
        <v>15</v>
      </c>
      <c r="C110" s="109" t="s">
        <v>187</v>
      </c>
      <c r="D110" s="109"/>
      <c r="E110" s="109" t="s">
        <v>153</v>
      </c>
      <c r="F110" s="87" t="s">
        <v>188</v>
      </c>
      <c r="G110" s="129" t="s">
        <v>168</v>
      </c>
      <c r="H110" s="110">
        <v>13727.992</v>
      </c>
      <c r="I110" s="110"/>
      <c r="J110" s="110" t="str">
        <f>IF(ISNUMBER(I110),ROUND(H110*I110,3),"")</f>
        <v/>
      </c>
      <c r="K110" s="84"/>
      <c r="L110" s="77">
        <f>ROUND(H110*K110,2)</f>
        <v>0</v>
      </c>
    </row>
    <row r="111" spans="1:12" ht="10.15"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189</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ht="22.5" x14ac:dyDescent="0.2">
      <c r="A114" s="1" t="s">
        <v>118</v>
      </c>
      <c r="B114" s="108">
        <v>16</v>
      </c>
      <c r="C114" s="109" t="s">
        <v>190</v>
      </c>
      <c r="D114" s="109"/>
      <c r="E114" s="109" t="s">
        <v>153</v>
      </c>
      <c r="F114" s="87" t="s">
        <v>191</v>
      </c>
      <c r="G114" s="129" t="s">
        <v>139</v>
      </c>
      <c r="H114" s="110">
        <v>446</v>
      </c>
      <c r="I114" s="110"/>
      <c r="J114" s="110" t="str">
        <f>IF(ISNUMBER(I114),ROUND(H114*I114,3),"")</f>
        <v/>
      </c>
      <c r="K114" s="84"/>
      <c r="L114" s="77">
        <f>ROUND(H114*K114,2)</f>
        <v>0</v>
      </c>
    </row>
    <row r="115" spans="1:12" ht="10.15"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2.5" x14ac:dyDescent="0.2">
      <c r="A118" s="1" t="s">
        <v>118</v>
      </c>
      <c r="B118" s="108">
        <v>17</v>
      </c>
      <c r="C118" s="109" t="s">
        <v>193</v>
      </c>
      <c r="D118" s="109"/>
      <c r="E118" s="109" t="s">
        <v>153</v>
      </c>
      <c r="F118" s="87" t="s">
        <v>194</v>
      </c>
      <c r="G118" s="129" t="s">
        <v>139</v>
      </c>
      <c r="H118" s="110">
        <v>32</v>
      </c>
      <c r="I118" s="110"/>
      <c r="J118" s="110" t="str">
        <f>IF(ISNUMBER(I118),ROUND(H118*I118,3),"")</f>
        <v/>
      </c>
      <c r="K118" s="84"/>
      <c r="L118" s="77">
        <f>ROUND(H118*K118,2)</f>
        <v>0</v>
      </c>
    </row>
    <row r="119" spans="1:12" ht="10.15"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195</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18</v>
      </c>
      <c r="C122" s="109" t="s">
        <v>196</v>
      </c>
      <c r="D122" s="109"/>
      <c r="E122" s="109" t="s">
        <v>120</v>
      </c>
      <c r="F122" s="87" t="s">
        <v>197</v>
      </c>
      <c r="G122" s="129" t="s">
        <v>139</v>
      </c>
      <c r="H122" s="110">
        <v>1141</v>
      </c>
      <c r="I122" s="110"/>
      <c r="J122" s="110" t="str">
        <f>IF(ISNUMBER(I122),ROUND(H122*I122,3),"")</f>
        <v/>
      </c>
      <c r="K122" s="84"/>
      <c r="L122" s="77">
        <f>ROUND(H122*K122,2)</f>
        <v>0</v>
      </c>
    </row>
    <row r="123" spans="1:12" ht="10.15" x14ac:dyDescent="0.2">
      <c r="A123" s="1" t="s">
        <v>5</v>
      </c>
      <c r="B123" s="111"/>
      <c r="C123" s="112"/>
      <c r="D123" s="112"/>
      <c r="E123" s="112"/>
      <c r="F123" s="87"/>
      <c r="G123" s="114"/>
      <c r="H123" s="113"/>
      <c r="I123" s="113"/>
      <c r="J123" s="113"/>
      <c r="K123" s="79"/>
      <c r="L123" s="78"/>
    </row>
    <row r="124" spans="1:12" ht="10.15" x14ac:dyDescent="0.2">
      <c r="A124" s="1" t="s">
        <v>7</v>
      </c>
      <c r="B124" s="111"/>
      <c r="C124" s="112"/>
      <c r="D124" s="112"/>
      <c r="E124" s="112"/>
      <c r="F124" s="87" t="s">
        <v>198</v>
      </c>
      <c r="G124" s="114"/>
      <c r="H124" s="113"/>
      <c r="I124" s="113"/>
      <c r="J124" s="113"/>
      <c r="K124" s="79"/>
      <c r="L124" s="78"/>
    </row>
    <row r="125" spans="1:12" x14ac:dyDescent="0.2">
      <c r="A125" s="1" t="s">
        <v>8</v>
      </c>
      <c r="B125" s="111"/>
      <c r="C125" s="112"/>
      <c r="D125" s="112"/>
      <c r="E125" s="112"/>
      <c r="F125" s="87" t="s">
        <v>123</v>
      </c>
      <c r="G125" s="114"/>
      <c r="H125" s="113"/>
      <c r="I125" s="113"/>
      <c r="J125" s="113"/>
      <c r="K125" s="79"/>
      <c r="L125" s="78"/>
    </row>
    <row r="126" spans="1:12" ht="10.15" x14ac:dyDescent="0.2">
      <c r="A126" s="1"/>
      <c r="B126" s="115"/>
      <c r="C126" s="116"/>
      <c r="D126" s="116"/>
      <c r="E126" s="116"/>
      <c r="F126" s="116"/>
      <c r="G126" s="117"/>
      <c r="H126" s="118"/>
      <c r="I126" s="118"/>
      <c r="J126" s="118"/>
      <c r="K126" s="80"/>
      <c r="L126" s="81"/>
    </row>
    <row r="127" spans="1:12" ht="22.5" x14ac:dyDescent="0.2">
      <c r="A127" s="1" t="s">
        <v>102</v>
      </c>
      <c r="B127" s="119"/>
      <c r="C127" s="120" t="s">
        <v>307</v>
      </c>
      <c r="D127" s="120"/>
      <c r="E127" s="120"/>
      <c r="F127" s="120" t="s">
        <v>186</v>
      </c>
      <c r="G127" s="121"/>
      <c r="H127" s="122"/>
      <c r="I127" s="122"/>
      <c r="J127" s="122">
        <f>SUBTOTAL(9,J110:J126)</f>
        <v>0</v>
      </c>
      <c r="K127" s="85"/>
      <c r="L127" s="86">
        <f>SUBTOTAL(9,L110:L126)</f>
        <v>0</v>
      </c>
    </row>
    <row r="128" spans="1:12" ht="10.9"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199</v>
      </c>
      <c r="D129" s="106"/>
      <c r="E129" s="106"/>
      <c r="F129" s="106" t="s">
        <v>200</v>
      </c>
      <c r="G129" s="128"/>
      <c r="H129" s="107"/>
      <c r="I129" s="107"/>
      <c r="J129" s="107"/>
      <c r="K129" s="82"/>
      <c r="L129" s="83"/>
    </row>
    <row r="130" spans="1:12" ht="22.5" x14ac:dyDescent="0.2">
      <c r="A130" s="1" t="s">
        <v>118</v>
      </c>
      <c r="B130" s="108">
        <v>19</v>
      </c>
      <c r="C130" s="109" t="s">
        <v>201</v>
      </c>
      <c r="D130" s="109"/>
      <c r="E130" s="109" t="s">
        <v>153</v>
      </c>
      <c r="F130" s="87" t="s">
        <v>202</v>
      </c>
      <c r="G130" s="129" t="s">
        <v>139</v>
      </c>
      <c r="H130" s="110">
        <v>2</v>
      </c>
      <c r="I130" s="110"/>
      <c r="J130" s="110" t="str">
        <f>IF(ISNUMBER(I130),ROUND(H130*I130,3),"")</f>
        <v/>
      </c>
      <c r="K130" s="84"/>
      <c r="L130" s="77">
        <f>ROUND(H130*K130,2)</f>
        <v>0</v>
      </c>
    </row>
    <row r="131" spans="1:12" ht="10.15" x14ac:dyDescent="0.2">
      <c r="A131" s="1" t="s">
        <v>5</v>
      </c>
      <c r="B131" s="111"/>
      <c r="C131" s="112"/>
      <c r="D131" s="112"/>
      <c r="E131" s="112"/>
      <c r="F131" s="87"/>
      <c r="G131" s="114"/>
      <c r="H131" s="113"/>
      <c r="I131" s="113"/>
      <c r="J131" s="113"/>
      <c r="K131" s="79"/>
      <c r="L131" s="78"/>
    </row>
    <row r="132" spans="1:12" ht="10.15" x14ac:dyDescent="0.2">
      <c r="A132" s="1" t="s">
        <v>7</v>
      </c>
      <c r="B132" s="111"/>
      <c r="C132" s="112"/>
      <c r="D132" s="112"/>
      <c r="E132" s="112"/>
      <c r="F132" s="87"/>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20</v>
      </c>
      <c r="C134" s="109" t="s">
        <v>203</v>
      </c>
      <c r="D134" s="109"/>
      <c r="E134" s="109" t="s">
        <v>153</v>
      </c>
      <c r="F134" s="87" t="s">
        <v>204</v>
      </c>
      <c r="G134" s="129" t="s">
        <v>205</v>
      </c>
      <c r="H134" s="110">
        <v>702</v>
      </c>
      <c r="I134" s="110"/>
      <c r="J134" s="110" t="str">
        <f>IF(ISNUMBER(I134),ROUND(H134*I134,3),"")</f>
        <v/>
      </c>
      <c r="K134" s="84"/>
      <c r="L134" s="77">
        <f>ROUND(H134*K134,2)</f>
        <v>0</v>
      </c>
    </row>
    <row r="135" spans="1:12" ht="10.15"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206</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x14ac:dyDescent="0.2">
      <c r="A138" s="1" t="s">
        <v>118</v>
      </c>
      <c r="B138" s="108">
        <v>21</v>
      </c>
      <c r="C138" s="109" t="s">
        <v>207</v>
      </c>
      <c r="D138" s="109"/>
      <c r="E138" s="109" t="s">
        <v>171</v>
      </c>
      <c r="F138" s="87" t="s">
        <v>208</v>
      </c>
      <c r="G138" s="129" t="s">
        <v>209</v>
      </c>
      <c r="H138" s="110">
        <v>256</v>
      </c>
      <c r="I138" s="110"/>
      <c r="J138" s="110" t="str">
        <f>IF(ISNUMBER(I138),ROUND(H138*I138,3),"")</f>
        <v/>
      </c>
      <c r="K138" s="84"/>
      <c r="L138" s="77">
        <f>ROUND(H138*K138,2)</f>
        <v>0</v>
      </c>
    </row>
    <row r="139" spans="1:12" ht="10.15"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ht="10.15" x14ac:dyDescent="0.2">
      <c r="A141" s="1" t="s">
        <v>8</v>
      </c>
      <c r="B141" s="111"/>
      <c r="C141" s="112"/>
      <c r="D141" s="112"/>
      <c r="E141" s="112"/>
      <c r="F141" s="87"/>
      <c r="G141" s="114"/>
      <c r="H141" s="113"/>
      <c r="I141" s="113"/>
      <c r="J141" s="113"/>
      <c r="K141" s="79"/>
      <c r="L141" s="78"/>
    </row>
    <row r="142" spans="1:12" ht="10.15" x14ac:dyDescent="0.2">
      <c r="A142" s="1"/>
      <c r="B142" s="115"/>
      <c r="C142" s="116"/>
      <c r="D142" s="116"/>
      <c r="E142" s="116"/>
      <c r="F142" s="116"/>
      <c r="G142" s="117"/>
      <c r="H142" s="118"/>
      <c r="I142" s="118"/>
      <c r="J142" s="118"/>
      <c r="K142" s="80"/>
      <c r="L142" s="81"/>
    </row>
    <row r="143" spans="1:12" ht="22.5" x14ac:dyDescent="0.2">
      <c r="A143" s="1" t="s">
        <v>102</v>
      </c>
      <c r="B143" s="119"/>
      <c r="C143" s="120" t="s">
        <v>308</v>
      </c>
      <c r="D143" s="120"/>
      <c r="E143" s="120"/>
      <c r="F143" s="120" t="s">
        <v>200</v>
      </c>
      <c r="G143" s="121"/>
      <c r="H143" s="122"/>
      <c r="I143" s="122"/>
      <c r="J143" s="122">
        <f>SUBTOTAL(9,J130:J142)</f>
        <v>0</v>
      </c>
      <c r="K143" s="85"/>
      <c r="L143" s="86">
        <f>SUBTOTAL(9,L130:L142)</f>
        <v>0</v>
      </c>
    </row>
    <row r="144" spans="1:12" ht="10.9"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211</v>
      </c>
      <c r="D145" s="106"/>
      <c r="E145" s="106"/>
      <c r="F145" s="106" t="s">
        <v>212</v>
      </c>
      <c r="G145" s="128"/>
      <c r="H145" s="107"/>
      <c r="I145" s="107"/>
      <c r="J145" s="107"/>
      <c r="K145" s="82"/>
      <c r="L145" s="83"/>
    </row>
    <row r="146" spans="1:12" ht="22.5" x14ac:dyDescent="0.2">
      <c r="A146" s="1" t="s">
        <v>118</v>
      </c>
      <c r="B146" s="108">
        <v>22</v>
      </c>
      <c r="C146" s="109" t="s">
        <v>213</v>
      </c>
      <c r="D146" s="109"/>
      <c r="E146" s="109" t="s">
        <v>153</v>
      </c>
      <c r="F146" s="87" t="s">
        <v>214</v>
      </c>
      <c r="G146" s="129" t="s">
        <v>168</v>
      </c>
      <c r="H146" s="110">
        <v>13546.1</v>
      </c>
      <c r="I146" s="110"/>
      <c r="J146" s="110" t="str">
        <f>IF(ISNUMBER(I146),ROUND(H146*I146,3),"")</f>
        <v/>
      </c>
      <c r="K146" s="84"/>
      <c r="L146" s="77">
        <f>ROUND(H146*K146,2)</f>
        <v>0</v>
      </c>
    </row>
    <row r="147" spans="1:12" ht="10.15"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215</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ht="22.5" x14ac:dyDescent="0.2">
      <c r="A150" s="1" t="s">
        <v>118</v>
      </c>
      <c r="B150" s="108">
        <v>23</v>
      </c>
      <c r="C150" s="109" t="s">
        <v>216</v>
      </c>
      <c r="D150" s="109"/>
      <c r="E150" s="109" t="s">
        <v>153</v>
      </c>
      <c r="F150" s="87" t="s">
        <v>217</v>
      </c>
      <c r="G150" s="129" t="s">
        <v>168</v>
      </c>
      <c r="H150" s="110">
        <v>122</v>
      </c>
      <c r="I150" s="110"/>
      <c r="J150" s="110" t="str">
        <f>IF(ISNUMBER(I150),ROUND(H150*I150,3),"")</f>
        <v/>
      </c>
      <c r="K150" s="84"/>
      <c r="L150" s="77">
        <f>ROUND(H150*K150,2)</f>
        <v>0</v>
      </c>
    </row>
    <row r="151" spans="1:12" ht="10.15"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218</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53">
        <v>24</v>
      </c>
      <c r="C154" s="109" t="s">
        <v>219</v>
      </c>
      <c r="D154" s="109"/>
      <c r="E154" s="109" t="s">
        <v>153</v>
      </c>
      <c r="F154" s="87" t="s">
        <v>220</v>
      </c>
      <c r="G154" s="129" t="s">
        <v>158</v>
      </c>
      <c r="H154" s="156">
        <v>24766</v>
      </c>
      <c r="I154" s="110"/>
      <c r="J154" s="110" t="str">
        <f>IF(ISNUMBER(I154),ROUND(H154*I154,3),"")</f>
        <v/>
      </c>
      <c r="K154" s="84"/>
      <c r="L154" s="77">
        <f>ROUND(H154*K154,2)</f>
        <v>0</v>
      </c>
    </row>
    <row r="155" spans="1:12" ht="10.15"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155" t="s">
        <v>314</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53">
        <v>25</v>
      </c>
      <c r="C158" s="109" t="s">
        <v>221</v>
      </c>
      <c r="D158" s="109"/>
      <c r="E158" s="109" t="s">
        <v>153</v>
      </c>
      <c r="F158" s="87" t="s">
        <v>222</v>
      </c>
      <c r="G158" s="129" t="s">
        <v>223</v>
      </c>
      <c r="H158" s="156">
        <f>6184*37+30*37</f>
        <v>229918</v>
      </c>
      <c r="I158" s="110"/>
      <c r="J158" s="110" t="str">
        <f>IF(ISNUMBER(I158),ROUND(H158*I158,3),"")</f>
        <v/>
      </c>
      <c r="K158" s="84"/>
      <c r="L158" s="77">
        <f>ROUND(H158*K158,2)</f>
        <v>0</v>
      </c>
    </row>
    <row r="159" spans="1:12" ht="10.15" x14ac:dyDescent="0.2">
      <c r="A159" s="1" t="s">
        <v>5</v>
      </c>
      <c r="B159" s="111"/>
      <c r="C159" s="112"/>
      <c r="D159" s="112"/>
      <c r="E159" s="112"/>
      <c r="F159" s="87"/>
      <c r="G159" s="114"/>
      <c r="H159" s="113"/>
      <c r="I159" s="113"/>
      <c r="J159" s="113"/>
      <c r="K159" s="79"/>
      <c r="L159" s="78"/>
    </row>
    <row r="160" spans="1:12" ht="10.15" x14ac:dyDescent="0.2">
      <c r="A160" s="1" t="s">
        <v>7</v>
      </c>
      <c r="B160" s="111"/>
      <c r="C160" s="112"/>
      <c r="D160" s="112"/>
      <c r="E160" s="112"/>
      <c r="F160" s="155" t="s">
        <v>322</v>
      </c>
      <c r="G160" s="114"/>
      <c r="H160" s="113"/>
      <c r="I160" s="113"/>
      <c r="J160" s="113"/>
      <c r="K160" s="79"/>
      <c r="L160" s="78"/>
    </row>
    <row r="161" spans="1:27" x14ac:dyDescent="0.2">
      <c r="A161" s="1" t="s">
        <v>8</v>
      </c>
      <c r="B161" s="111"/>
      <c r="C161" s="112"/>
      <c r="D161" s="112"/>
      <c r="E161" s="112"/>
      <c r="F161" s="87" t="s">
        <v>123</v>
      </c>
      <c r="G161" s="114"/>
      <c r="H161" s="113"/>
      <c r="I161" s="113"/>
      <c r="J161" s="113"/>
      <c r="K161" s="79"/>
      <c r="L161" s="78"/>
    </row>
    <row r="162" spans="1:27" ht="22.5" x14ac:dyDescent="0.2">
      <c r="A162" s="1" t="s">
        <v>118</v>
      </c>
      <c r="B162" s="153">
        <v>102</v>
      </c>
      <c r="C162" s="154" t="s">
        <v>318</v>
      </c>
      <c r="D162" s="154"/>
      <c r="E162" s="154" t="s">
        <v>153</v>
      </c>
      <c r="F162" s="155" t="s">
        <v>319</v>
      </c>
      <c r="G162" s="164" t="s">
        <v>223</v>
      </c>
      <c r="H162" s="189">
        <f>18552*5</f>
        <v>92760</v>
      </c>
      <c r="I162" s="156"/>
      <c r="J162" s="156" t="str">
        <f>IF(ISNUMBER(I162),ROUND(H162*I162,3),"")</f>
        <v/>
      </c>
      <c r="K162" s="157"/>
      <c r="L162" s="158">
        <f>ROUND(H162*K162,2)</f>
        <v>0</v>
      </c>
      <c r="N162" s="172"/>
      <c r="O162" s="173"/>
      <c r="P162" s="174"/>
      <c r="Q162" s="174"/>
      <c r="R162" s="174"/>
      <c r="S162" s="174"/>
      <c r="T162" s="175"/>
      <c r="U162" s="176"/>
      <c r="V162" s="176"/>
      <c r="W162" s="176"/>
      <c r="X162" s="177"/>
      <c r="Y162" s="177"/>
      <c r="Z162" s="178"/>
      <c r="AA162" s="178"/>
    </row>
    <row r="163" spans="1:27" ht="10.15" x14ac:dyDescent="0.2">
      <c r="A163" s="1" t="s">
        <v>5</v>
      </c>
      <c r="B163" s="165"/>
      <c r="C163" s="166"/>
      <c r="D163" s="166"/>
      <c r="E163" s="166"/>
      <c r="F163" s="155"/>
      <c r="G163" s="167"/>
      <c r="H163" s="168"/>
      <c r="I163" s="168"/>
      <c r="J163" s="168"/>
      <c r="K163" s="169"/>
      <c r="L163" s="170"/>
      <c r="N163" s="172"/>
      <c r="O163" s="173"/>
      <c r="P163" s="174"/>
      <c r="Q163" s="174"/>
      <c r="R163" s="174"/>
      <c r="S163" s="174"/>
      <c r="T163" s="175"/>
      <c r="U163" s="176"/>
      <c r="V163" s="176"/>
      <c r="W163" s="176"/>
      <c r="X163" s="177"/>
      <c r="Y163" s="177"/>
      <c r="Z163" s="178"/>
      <c r="AA163" s="178"/>
    </row>
    <row r="164" spans="1:27" x14ac:dyDescent="0.2">
      <c r="A164" s="1" t="s">
        <v>7</v>
      </c>
      <c r="B164" s="165"/>
      <c r="C164" s="166"/>
      <c r="D164" s="166"/>
      <c r="E164" s="166"/>
      <c r="F164" s="188" t="s">
        <v>325</v>
      </c>
      <c r="G164" s="167"/>
      <c r="H164" s="168"/>
      <c r="I164" s="168"/>
      <c r="J164" s="168"/>
      <c r="K164" s="169"/>
      <c r="L164" s="170"/>
      <c r="N164" s="172"/>
      <c r="O164" s="173"/>
      <c r="P164" s="174"/>
      <c r="Q164" s="174"/>
      <c r="R164" s="174"/>
      <c r="S164" s="174"/>
      <c r="T164" s="175"/>
      <c r="U164" s="176"/>
      <c r="V164" s="176"/>
      <c r="W164" s="176"/>
      <c r="X164" s="177"/>
      <c r="Y164" s="177"/>
      <c r="Z164" s="178"/>
      <c r="AA164" s="178"/>
    </row>
    <row r="165" spans="1:27" x14ac:dyDescent="0.2">
      <c r="A165" s="1" t="s">
        <v>8</v>
      </c>
      <c r="B165" s="165"/>
      <c r="C165" s="166"/>
      <c r="D165" s="166"/>
      <c r="E165" s="166"/>
      <c r="F165" s="155" t="s">
        <v>123</v>
      </c>
      <c r="G165" s="167"/>
      <c r="H165" s="168"/>
      <c r="I165" s="168"/>
      <c r="J165" s="168"/>
      <c r="K165" s="169"/>
      <c r="L165" s="170"/>
      <c r="N165" s="172"/>
      <c r="O165" s="173"/>
      <c r="P165" s="174"/>
      <c r="Q165" s="174"/>
      <c r="R165" s="174"/>
      <c r="S165" s="174"/>
      <c r="T165" s="175"/>
      <c r="U165" s="176"/>
      <c r="V165" s="176"/>
      <c r="W165" s="176"/>
      <c r="X165" s="177"/>
      <c r="Y165" s="177"/>
      <c r="Z165" s="178"/>
      <c r="AA165" s="178"/>
    </row>
    <row r="166" spans="1:27" ht="22.5" x14ac:dyDescent="0.2">
      <c r="A166" s="179" t="s">
        <v>118</v>
      </c>
      <c r="B166" s="153">
        <v>103</v>
      </c>
      <c r="C166" s="154" t="s">
        <v>320</v>
      </c>
      <c r="D166" s="180"/>
      <c r="E166" s="154" t="s">
        <v>153</v>
      </c>
      <c r="F166" s="155" t="s">
        <v>321</v>
      </c>
      <c r="G166" s="164" t="s">
        <v>223</v>
      </c>
      <c r="H166" s="189">
        <f>5565.6*43</f>
        <v>239320.80000000002</v>
      </c>
      <c r="I166" s="156"/>
      <c r="J166" s="156" t="str">
        <f>IF(ISNUMBER(I166),ROUND(H166*I166,3),"")</f>
        <v/>
      </c>
      <c r="K166" s="157"/>
      <c r="L166" s="158">
        <f>ROUND(H166*K166,2)</f>
        <v>0</v>
      </c>
    </row>
    <row r="167" spans="1:27" ht="10.15" x14ac:dyDescent="0.2">
      <c r="A167" s="179" t="s">
        <v>5</v>
      </c>
      <c r="B167" s="182"/>
      <c r="C167" s="183"/>
      <c r="D167" s="183"/>
      <c r="E167" s="183"/>
      <c r="F167" s="181"/>
      <c r="G167" s="184"/>
      <c r="H167" s="185"/>
      <c r="I167" s="185"/>
      <c r="J167" s="185"/>
      <c r="K167" s="186"/>
      <c r="L167" s="187"/>
    </row>
    <row r="168" spans="1:27" x14ac:dyDescent="0.2">
      <c r="A168" s="179" t="s">
        <v>7</v>
      </c>
      <c r="B168" s="182"/>
      <c r="C168" s="183"/>
      <c r="D168" s="183"/>
      <c r="E168" s="183"/>
      <c r="F168" s="188" t="s">
        <v>326</v>
      </c>
      <c r="G168" s="184"/>
      <c r="H168" s="185"/>
      <c r="I168" s="185"/>
      <c r="J168" s="185"/>
      <c r="K168" s="186"/>
      <c r="L168" s="187"/>
    </row>
    <row r="169" spans="1:27" x14ac:dyDescent="0.2">
      <c r="A169" s="179" t="s">
        <v>8</v>
      </c>
      <c r="B169" s="182"/>
      <c r="C169" s="183"/>
      <c r="D169" s="183"/>
      <c r="E169" s="183"/>
      <c r="F169" s="155" t="s">
        <v>123</v>
      </c>
      <c r="G169" s="184"/>
      <c r="H169" s="185"/>
      <c r="I169" s="185"/>
      <c r="J169" s="185"/>
      <c r="K169" s="186"/>
      <c r="L169" s="187"/>
    </row>
    <row r="170" spans="1:27" ht="22.5" x14ac:dyDescent="0.2">
      <c r="A170" s="1" t="s">
        <v>118</v>
      </c>
      <c r="B170" s="108">
        <v>26</v>
      </c>
      <c r="C170" s="109" t="s">
        <v>224</v>
      </c>
      <c r="D170" s="109"/>
      <c r="E170" s="109" t="s">
        <v>153</v>
      </c>
      <c r="F170" s="87" t="s">
        <v>225</v>
      </c>
      <c r="G170" s="129" t="s">
        <v>139</v>
      </c>
      <c r="H170" s="110">
        <v>44</v>
      </c>
      <c r="I170" s="110"/>
      <c r="J170" s="110" t="str">
        <f>IF(ISNUMBER(I170),ROUND(H170*I170,3),"")</f>
        <v/>
      </c>
      <c r="K170" s="84"/>
      <c r="L170" s="77">
        <f>ROUND(H170*K170,2)</f>
        <v>0</v>
      </c>
    </row>
    <row r="171" spans="1:27" ht="10.15" x14ac:dyDescent="0.2">
      <c r="A171" s="1" t="s">
        <v>5</v>
      </c>
      <c r="B171" s="111"/>
      <c r="C171" s="112"/>
      <c r="D171" s="112"/>
      <c r="E171" s="112"/>
      <c r="F171" s="87"/>
      <c r="G171" s="114"/>
      <c r="H171" s="113"/>
      <c r="I171" s="113"/>
      <c r="J171" s="113"/>
      <c r="K171" s="79"/>
      <c r="L171" s="78"/>
    </row>
    <row r="172" spans="1:27" ht="10.15" x14ac:dyDescent="0.2">
      <c r="A172" s="1" t="s">
        <v>7</v>
      </c>
      <c r="B172" s="111"/>
      <c r="C172" s="112"/>
      <c r="D172" s="112"/>
      <c r="E172" s="112"/>
      <c r="F172" s="87"/>
      <c r="G172" s="114"/>
      <c r="H172" s="113"/>
      <c r="I172" s="113"/>
      <c r="J172" s="113"/>
      <c r="K172" s="79"/>
      <c r="L172" s="78"/>
    </row>
    <row r="173" spans="1:27" x14ac:dyDescent="0.2">
      <c r="A173" s="1" t="s">
        <v>8</v>
      </c>
      <c r="B173" s="111"/>
      <c r="C173" s="112"/>
      <c r="D173" s="112"/>
      <c r="E173" s="112"/>
      <c r="F173" s="87" t="s">
        <v>123</v>
      </c>
      <c r="G173" s="114"/>
      <c r="H173" s="113"/>
      <c r="I173" s="113"/>
      <c r="J173" s="113"/>
      <c r="K173" s="79"/>
      <c r="L173" s="78"/>
    </row>
    <row r="174" spans="1:27" ht="22.5" x14ac:dyDescent="0.2">
      <c r="A174" s="1" t="s">
        <v>118</v>
      </c>
      <c r="B174" s="108">
        <v>27</v>
      </c>
      <c r="C174" s="109" t="s">
        <v>226</v>
      </c>
      <c r="D174" s="109"/>
      <c r="E174" s="109" t="s">
        <v>153</v>
      </c>
      <c r="F174" s="87" t="s">
        <v>227</v>
      </c>
      <c r="G174" s="129" t="s">
        <v>228</v>
      </c>
      <c r="H174" s="110">
        <v>16327.343000000001</v>
      </c>
      <c r="I174" s="110"/>
      <c r="J174" s="110" t="str">
        <f>IF(ISNUMBER(I174),ROUND(H174*I174,3),"")</f>
        <v/>
      </c>
      <c r="K174" s="84"/>
      <c r="L174" s="77">
        <f>ROUND(H174*K174,2)</f>
        <v>0</v>
      </c>
    </row>
    <row r="175" spans="1:27" ht="10.15" x14ac:dyDescent="0.2">
      <c r="A175" s="1" t="s">
        <v>5</v>
      </c>
      <c r="B175" s="111"/>
      <c r="C175" s="112"/>
      <c r="D175" s="112"/>
      <c r="E175" s="112"/>
      <c r="F175" s="87"/>
      <c r="G175" s="114"/>
      <c r="H175" s="113"/>
      <c r="I175" s="113"/>
      <c r="J175" s="113"/>
      <c r="K175" s="79"/>
      <c r="L175" s="78"/>
    </row>
    <row r="176" spans="1:27" ht="45"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28</v>
      </c>
      <c r="C178" s="109" t="s">
        <v>230</v>
      </c>
      <c r="D178" s="109"/>
      <c r="E178" s="109" t="s">
        <v>153</v>
      </c>
      <c r="F178" s="87" t="s">
        <v>231</v>
      </c>
      <c r="G178" s="129" t="s">
        <v>228</v>
      </c>
      <c r="H178" s="110">
        <v>2418.3200000000002</v>
      </c>
      <c r="I178" s="110"/>
      <c r="J178" s="110" t="str">
        <f>IF(ISNUMBER(I178),ROUND(H178*I178,3),"")</f>
        <v/>
      </c>
      <c r="K178" s="84"/>
      <c r="L178" s="77">
        <f>ROUND(H178*K178,2)</f>
        <v>0</v>
      </c>
    </row>
    <row r="179" spans="1:12" ht="10.15"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x14ac:dyDescent="0.2">
      <c r="A182" s="1" t="s">
        <v>118</v>
      </c>
      <c r="B182" s="108">
        <v>29</v>
      </c>
      <c r="C182" s="109" t="s">
        <v>233</v>
      </c>
      <c r="D182" s="109"/>
      <c r="E182" s="109" t="s">
        <v>166</v>
      </c>
      <c r="F182" s="87" t="s">
        <v>234</v>
      </c>
      <c r="G182" s="129" t="s">
        <v>235</v>
      </c>
      <c r="H182" s="110">
        <v>5</v>
      </c>
      <c r="I182" s="110"/>
      <c r="J182" s="110" t="str">
        <f>IF(ISNUMBER(I182),ROUND(H182*I182,3),"")</f>
        <v/>
      </c>
      <c r="K182" s="84"/>
      <c r="L182" s="77">
        <f>ROUND(H182*K182,2)</f>
        <v>0</v>
      </c>
    </row>
    <row r="183" spans="1:12" ht="10.15" x14ac:dyDescent="0.2">
      <c r="A183" s="1" t="s">
        <v>5</v>
      </c>
      <c r="B183" s="111"/>
      <c r="C183" s="112"/>
      <c r="D183" s="112"/>
      <c r="E183" s="112"/>
      <c r="F183" s="87"/>
      <c r="G183" s="114"/>
      <c r="H183" s="113"/>
      <c r="I183" s="113"/>
      <c r="J183" s="113"/>
      <c r="K183" s="79"/>
      <c r="L183" s="78"/>
    </row>
    <row r="184" spans="1:12" ht="10.15" x14ac:dyDescent="0.2">
      <c r="A184" s="1" t="s">
        <v>7</v>
      </c>
      <c r="B184" s="111"/>
      <c r="C184" s="112"/>
      <c r="D184" s="112"/>
      <c r="E184" s="112"/>
      <c r="F184" s="87" t="s">
        <v>236</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x14ac:dyDescent="0.2">
      <c r="A186" s="1" t="s">
        <v>118</v>
      </c>
      <c r="B186" s="108">
        <v>30</v>
      </c>
      <c r="C186" s="109" t="s">
        <v>237</v>
      </c>
      <c r="D186" s="109"/>
      <c r="E186" s="109" t="s">
        <v>166</v>
      </c>
      <c r="F186" s="87" t="s">
        <v>238</v>
      </c>
      <c r="G186" s="129" t="s">
        <v>239</v>
      </c>
      <c r="H186" s="110">
        <v>0.52500000000000002</v>
      </c>
      <c r="I186" s="110"/>
      <c r="J186" s="110" t="str">
        <f>IF(ISNUMBER(I186),ROUND(H186*I186,3),"")</f>
        <v/>
      </c>
      <c r="K186" s="84"/>
      <c r="L186" s="77">
        <f>ROUND(H186*K186,2)</f>
        <v>0</v>
      </c>
    </row>
    <row r="187" spans="1:12" ht="10.15" x14ac:dyDescent="0.2">
      <c r="A187" s="1" t="s">
        <v>5</v>
      </c>
      <c r="B187" s="111"/>
      <c r="C187" s="112"/>
      <c r="D187" s="112"/>
      <c r="E187" s="112"/>
      <c r="F187" s="87"/>
      <c r="G187" s="114"/>
      <c r="H187" s="113"/>
      <c r="I187" s="113"/>
      <c r="J187" s="113"/>
      <c r="K187" s="79"/>
      <c r="L187" s="78"/>
    </row>
    <row r="188" spans="1:12" ht="10.15" x14ac:dyDescent="0.2">
      <c r="A188" s="1" t="s">
        <v>7</v>
      </c>
      <c r="B188" s="111"/>
      <c r="C188" s="112"/>
      <c r="D188" s="112"/>
      <c r="E188" s="112"/>
      <c r="F188" s="87" t="s">
        <v>240</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31</v>
      </c>
      <c r="C190" s="109" t="s">
        <v>241</v>
      </c>
      <c r="D190" s="109"/>
      <c r="E190" s="109" t="s">
        <v>120</v>
      </c>
      <c r="F190" s="87" t="s">
        <v>242</v>
      </c>
      <c r="G190" s="129" t="s">
        <v>228</v>
      </c>
      <c r="H190" s="110">
        <v>41.448</v>
      </c>
      <c r="I190" s="110"/>
      <c r="J190" s="110" t="str">
        <f>IF(ISNUMBER(I190),ROUND(H190*I190,3),"")</f>
        <v/>
      </c>
      <c r="K190" s="84"/>
      <c r="L190" s="77">
        <f>ROUND(H190*K190,2)</f>
        <v>0</v>
      </c>
    </row>
    <row r="191" spans="1:12" ht="10.15" x14ac:dyDescent="0.2">
      <c r="A191" s="1" t="s">
        <v>5</v>
      </c>
      <c r="B191" s="111"/>
      <c r="C191" s="112"/>
      <c r="D191" s="112"/>
      <c r="E191" s="112"/>
      <c r="F191" s="87"/>
      <c r="G191" s="114"/>
      <c r="H191" s="113"/>
      <c r="I191" s="113"/>
      <c r="J191" s="113"/>
      <c r="K191" s="79"/>
      <c r="L191" s="78"/>
    </row>
    <row r="192" spans="1:12" ht="10.15" x14ac:dyDescent="0.2">
      <c r="A192" s="1" t="s">
        <v>7</v>
      </c>
      <c r="B192" s="111"/>
      <c r="C192" s="112"/>
      <c r="D192" s="112"/>
      <c r="E192" s="112"/>
      <c r="F192" s="87" t="s">
        <v>243</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32</v>
      </c>
      <c r="C194" s="109" t="s">
        <v>244</v>
      </c>
      <c r="D194" s="109"/>
      <c r="E194" s="109" t="s">
        <v>153</v>
      </c>
      <c r="F194" s="87" t="s">
        <v>245</v>
      </c>
      <c r="G194" s="129" t="s">
        <v>168</v>
      </c>
      <c r="H194" s="110">
        <v>60</v>
      </c>
      <c r="I194" s="110"/>
      <c r="J194" s="110" t="str">
        <f>IF(ISNUMBER(I194),ROUND(H194*I194,3),"")</f>
        <v/>
      </c>
      <c r="K194" s="84"/>
      <c r="L194" s="77">
        <f>ROUND(H194*K194,2)</f>
        <v>0</v>
      </c>
    </row>
    <row r="195" spans="1:12" ht="10.15" x14ac:dyDescent="0.2">
      <c r="A195" s="1" t="s">
        <v>5</v>
      </c>
      <c r="B195" s="111"/>
      <c r="C195" s="112"/>
      <c r="D195" s="112"/>
      <c r="E195" s="112"/>
      <c r="F195" s="87"/>
      <c r="G195" s="114"/>
      <c r="H195" s="113"/>
      <c r="I195" s="113"/>
      <c r="J195" s="113"/>
      <c r="K195" s="79"/>
      <c r="L195" s="78"/>
    </row>
    <row r="196" spans="1:12" ht="10.15" x14ac:dyDescent="0.2">
      <c r="A196" s="1" t="s">
        <v>7</v>
      </c>
      <c r="B196" s="111"/>
      <c r="C196" s="112"/>
      <c r="D196" s="112"/>
      <c r="E196" s="112"/>
      <c r="F196" s="87"/>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33</v>
      </c>
      <c r="C198" s="109" t="s">
        <v>246</v>
      </c>
      <c r="D198" s="109"/>
      <c r="E198" s="109" t="s">
        <v>153</v>
      </c>
      <c r="F198" s="87" t="s">
        <v>247</v>
      </c>
      <c r="G198" s="129" t="s">
        <v>228</v>
      </c>
      <c r="H198" s="110">
        <v>27</v>
      </c>
      <c r="I198" s="110"/>
      <c r="J198" s="110" t="str">
        <f>IF(ISNUMBER(I198),ROUND(H198*I198,3),"")</f>
        <v/>
      </c>
      <c r="K198" s="84"/>
      <c r="L198" s="77">
        <f>ROUND(H198*K198,2)</f>
        <v>0</v>
      </c>
    </row>
    <row r="199" spans="1:12" ht="10.15" x14ac:dyDescent="0.2">
      <c r="A199" s="1" t="s">
        <v>5</v>
      </c>
      <c r="B199" s="111"/>
      <c r="C199" s="112"/>
      <c r="D199" s="112"/>
      <c r="E199" s="112"/>
      <c r="F199" s="87"/>
      <c r="G199" s="114"/>
      <c r="H199" s="113"/>
      <c r="I199" s="113"/>
      <c r="J199" s="113"/>
      <c r="K199" s="79"/>
      <c r="L199" s="78"/>
    </row>
    <row r="200" spans="1:12" ht="10.15" x14ac:dyDescent="0.2">
      <c r="A200" s="1" t="s">
        <v>7</v>
      </c>
      <c r="B200" s="111"/>
      <c r="C200" s="112"/>
      <c r="D200" s="112"/>
      <c r="E200" s="112"/>
      <c r="F200" s="87" t="s">
        <v>248</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34</v>
      </c>
      <c r="C202" s="109" t="s">
        <v>249</v>
      </c>
      <c r="D202" s="109"/>
      <c r="E202" s="109" t="s">
        <v>153</v>
      </c>
      <c r="F202" s="87" t="s">
        <v>250</v>
      </c>
      <c r="G202" s="129" t="s">
        <v>168</v>
      </c>
      <c r="H202" s="110">
        <v>132</v>
      </c>
      <c r="I202" s="110"/>
      <c r="J202" s="110" t="str">
        <f>IF(ISNUMBER(I202),ROUND(H202*I202,3),"")</f>
        <v/>
      </c>
      <c r="K202" s="84"/>
      <c r="L202" s="77">
        <f>ROUND(H202*K202,2)</f>
        <v>0</v>
      </c>
    </row>
    <row r="203" spans="1:12" ht="10.15" x14ac:dyDescent="0.2">
      <c r="A203" s="1" t="s">
        <v>5</v>
      </c>
      <c r="B203" s="111"/>
      <c r="C203" s="112"/>
      <c r="D203" s="112"/>
      <c r="E203" s="112"/>
      <c r="F203" s="87"/>
      <c r="G203" s="114"/>
      <c r="H203" s="113"/>
      <c r="I203" s="113"/>
      <c r="J203" s="113"/>
      <c r="K203" s="79"/>
      <c r="L203" s="78"/>
    </row>
    <row r="204" spans="1:12" ht="10.15" x14ac:dyDescent="0.2">
      <c r="A204" s="1" t="s">
        <v>7</v>
      </c>
      <c r="B204" s="111"/>
      <c r="C204" s="112"/>
      <c r="D204" s="112"/>
      <c r="E204" s="112"/>
      <c r="F204" s="87"/>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35</v>
      </c>
      <c r="C206" s="109" t="s">
        <v>251</v>
      </c>
      <c r="D206" s="109"/>
      <c r="E206" s="109" t="s">
        <v>153</v>
      </c>
      <c r="F206" s="87" t="s">
        <v>252</v>
      </c>
      <c r="G206" s="129" t="s">
        <v>228</v>
      </c>
      <c r="H206" s="110">
        <v>47.52</v>
      </c>
      <c r="I206" s="110"/>
      <c r="J206" s="110" t="str">
        <f>IF(ISNUMBER(I206),ROUND(H206*I206,3),"")</f>
        <v/>
      </c>
      <c r="K206" s="84"/>
      <c r="L206" s="77">
        <f>ROUND(H206*K206,2)</f>
        <v>0</v>
      </c>
    </row>
    <row r="207" spans="1:12" ht="10.15" x14ac:dyDescent="0.2">
      <c r="A207" s="1" t="s">
        <v>5</v>
      </c>
      <c r="B207" s="111"/>
      <c r="C207" s="112"/>
      <c r="D207" s="112"/>
      <c r="E207" s="112"/>
      <c r="F207" s="87"/>
      <c r="G207" s="114"/>
      <c r="H207" s="113"/>
      <c r="I207" s="113"/>
      <c r="J207" s="113"/>
      <c r="K207" s="79"/>
      <c r="L207" s="78"/>
    </row>
    <row r="208" spans="1:12" ht="10.15" x14ac:dyDescent="0.2">
      <c r="A208" s="1" t="s">
        <v>7</v>
      </c>
      <c r="B208" s="111"/>
      <c r="C208" s="112"/>
      <c r="D208" s="112"/>
      <c r="E208" s="112"/>
      <c r="F208" s="87" t="s">
        <v>253</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10.15" x14ac:dyDescent="0.2">
      <c r="A210" s="1"/>
      <c r="B210" s="115"/>
      <c r="C210" s="116"/>
      <c r="D210" s="116"/>
      <c r="E210" s="116"/>
      <c r="F210" s="116"/>
      <c r="G210" s="117"/>
      <c r="H210" s="118"/>
      <c r="I210" s="118"/>
      <c r="J210" s="118"/>
      <c r="K210" s="80"/>
      <c r="L210" s="81"/>
    </row>
    <row r="211" spans="1:12" ht="22.5" x14ac:dyDescent="0.2">
      <c r="A211" s="1" t="s">
        <v>102</v>
      </c>
      <c r="B211" s="119"/>
      <c r="C211" s="120" t="s">
        <v>309</v>
      </c>
      <c r="D211" s="120"/>
      <c r="E211" s="120"/>
      <c r="F211" s="120" t="s">
        <v>212</v>
      </c>
      <c r="G211" s="121"/>
      <c r="H211" s="122"/>
      <c r="I211" s="122"/>
      <c r="J211" s="122">
        <f>SUBTOTAL(9,J146:J210)</f>
        <v>0</v>
      </c>
      <c r="K211" s="85"/>
      <c r="L211" s="86">
        <f>SUBTOTAL(9,L146:L210)</f>
        <v>0</v>
      </c>
    </row>
    <row r="212" spans="1:12" ht="10.9" thickBot="1" x14ac:dyDescent="0.25">
      <c r="A212" s="1"/>
      <c r="B212" s="123"/>
      <c r="C212" s="124"/>
      <c r="D212" s="124"/>
      <c r="E212" s="124"/>
      <c r="F212" s="124"/>
      <c r="G212" s="125"/>
      <c r="H212" s="126"/>
      <c r="I212" s="127"/>
      <c r="J212" s="126"/>
      <c r="K212" s="76"/>
      <c r="L212" s="76"/>
    </row>
    <row r="213" spans="1:12" x14ac:dyDescent="0.2">
      <c r="A213" s="1" t="s">
        <v>114</v>
      </c>
      <c r="B213" s="105" t="s">
        <v>115</v>
      </c>
      <c r="C213" s="106" t="s">
        <v>254</v>
      </c>
      <c r="D213" s="106"/>
      <c r="E213" s="106"/>
      <c r="F213" s="106" t="s">
        <v>255</v>
      </c>
      <c r="G213" s="128"/>
      <c r="H213" s="107"/>
      <c r="I213" s="107"/>
      <c r="J213" s="107"/>
      <c r="K213" s="82"/>
      <c r="L213" s="83"/>
    </row>
    <row r="214" spans="1:12" ht="22.5" x14ac:dyDescent="0.2">
      <c r="A214" s="1" t="s">
        <v>118</v>
      </c>
      <c r="B214" s="108">
        <v>36</v>
      </c>
      <c r="C214" s="109" t="s">
        <v>156</v>
      </c>
      <c r="D214" s="109"/>
      <c r="E214" s="109" t="s">
        <v>153</v>
      </c>
      <c r="F214" s="87" t="s">
        <v>157</v>
      </c>
      <c r="G214" s="129" t="s">
        <v>158</v>
      </c>
      <c r="H214" s="110">
        <v>162</v>
      </c>
      <c r="I214" s="110"/>
      <c r="J214" s="110" t="str">
        <f>IF(ISNUMBER(I214),ROUND(H214*I214,3),"")</f>
        <v/>
      </c>
      <c r="K214" s="84"/>
      <c r="L214" s="77">
        <f>ROUND(H214*K214,2)</f>
        <v>0</v>
      </c>
    </row>
    <row r="215" spans="1:12" ht="10.15"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256</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37</v>
      </c>
      <c r="C218" s="109" t="s">
        <v>203</v>
      </c>
      <c r="D218" s="109"/>
      <c r="E218" s="109" t="s">
        <v>153</v>
      </c>
      <c r="F218" s="87" t="s">
        <v>204</v>
      </c>
      <c r="G218" s="129" t="s">
        <v>205</v>
      </c>
      <c r="H218" s="110">
        <v>208</v>
      </c>
      <c r="I218" s="110"/>
      <c r="J218" s="110" t="str">
        <f>IF(ISNUMBER(I218),ROUND(H218*I218,3),"")</f>
        <v/>
      </c>
      <c r="K218" s="84"/>
      <c r="L218" s="77">
        <f>ROUND(H218*K218,2)</f>
        <v>0</v>
      </c>
    </row>
    <row r="219" spans="1:12" ht="10.15"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257</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38</v>
      </c>
      <c r="C222" s="109" t="s">
        <v>201</v>
      </c>
      <c r="D222" s="109"/>
      <c r="E222" s="109" t="s">
        <v>153</v>
      </c>
      <c r="F222" s="87" t="s">
        <v>202</v>
      </c>
      <c r="G222" s="129" t="s">
        <v>139</v>
      </c>
      <c r="H222" s="110">
        <v>2</v>
      </c>
      <c r="I222" s="110"/>
      <c r="J222" s="110" t="str">
        <f>IF(ISNUMBER(I222),ROUND(H222*I222,3),"")</f>
        <v/>
      </c>
      <c r="K222" s="84"/>
      <c r="L222" s="77">
        <f>ROUND(H222*K222,2)</f>
        <v>0</v>
      </c>
    </row>
    <row r="223" spans="1:12" ht="10.15" x14ac:dyDescent="0.2">
      <c r="A223" s="1" t="s">
        <v>5</v>
      </c>
      <c r="B223" s="111"/>
      <c r="C223" s="112"/>
      <c r="D223" s="112"/>
      <c r="E223" s="112"/>
      <c r="F223" s="87"/>
      <c r="G223" s="114"/>
      <c r="H223" s="113"/>
      <c r="I223" s="113"/>
      <c r="J223" s="113"/>
      <c r="K223" s="79"/>
      <c r="L223" s="78"/>
    </row>
    <row r="224" spans="1:12" ht="10.15" x14ac:dyDescent="0.2">
      <c r="A224" s="1" t="s">
        <v>7</v>
      </c>
      <c r="B224" s="111"/>
      <c r="C224" s="112"/>
      <c r="D224" s="112"/>
      <c r="E224" s="112"/>
      <c r="F224" s="87" t="s">
        <v>258</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39</v>
      </c>
      <c r="C226" s="109" t="s">
        <v>219</v>
      </c>
      <c r="D226" s="109"/>
      <c r="E226" s="109" t="s">
        <v>153</v>
      </c>
      <c r="F226" s="87" t="s">
        <v>220</v>
      </c>
      <c r="G226" s="129" t="s">
        <v>158</v>
      </c>
      <c r="H226" s="110">
        <v>220.4</v>
      </c>
      <c r="I226" s="110"/>
      <c r="J226" s="110" t="str">
        <f>IF(ISNUMBER(I226),ROUND(H226*I226,3),"")</f>
        <v/>
      </c>
      <c r="K226" s="84"/>
      <c r="L226" s="77">
        <f>ROUND(H226*K226,2)</f>
        <v>0</v>
      </c>
    </row>
    <row r="227" spans="1:12" ht="10.15" x14ac:dyDescent="0.2">
      <c r="A227" s="1" t="s">
        <v>5</v>
      </c>
      <c r="B227" s="111"/>
      <c r="C227" s="112"/>
      <c r="D227" s="112"/>
      <c r="E227" s="112"/>
      <c r="F227" s="87"/>
      <c r="G227" s="114"/>
      <c r="H227" s="113"/>
      <c r="I227" s="113"/>
      <c r="J227" s="113"/>
      <c r="K227" s="79"/>
      <c r="L227" s="78"/>
    </row>
    <row r="228" spans="1:12" ht="10.15"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53">
        <v>40</v>
      </c>
      <c r="C230" s="109" t="s">
        <v>221</v>
      </c>
      <c r="D230" s="109"/>
      <c r="E230" s="109" t="s">
        <v>153</v>
      </c>
      <c r="F230" s="87" t="s">
        <v>222</v>
      </c>
      <c r="G230" s="129" t="s">
        <v>223</v>
      </c>
      <c r="H230" s="156">
        <v>8154.8</v>
      </c>
      <c r="I230" s="110"/>
      <c r="J230" s="110" t="str">
        <f>IF(ISNUMBER(I230),ROUND(H230*I230,3),"")</f>
        <v/>
      </c>
      <c r="K230" s="84"/>
      <c r="L230" s="77">
        <f>ROUND(H230*K230,2)</f>
        <v>0</v>
      </c>
    </row>
    <row r="231" spans="1:12" ht="10.15" x14ac:dyDescent="0.2">
      <c r="A231" s="1" t="s">
        <v>5</v>
      </c>
      <c r="B231" s="111"/>
      <c r="C231" s="112"/>
      <c r="D231" s="112"/>
      <c r="E231" s="112"/>
      <c r="F231" s="87"/>
      <c r="G231" s="114"/>
      <c r="H231" s="113"/>
      <c r="I231" s="113"/>
      <c r="J231" s="113"/>
      <c r="K231" s="79"/>
      <c r="L231" s="78"/>
    </row>
    <row r="232" spans="1:12" ht="10.15" x14ac:dyDescent="0.2">
      <c r="A232" s="1" t="s">
        <v>7</v>
      </c>
      <c r="B232" s="111"/>
      <c r="C232" s="112"/>
      <c r="D232" s="112"/>
      <c r="E232" s="112"/>
      <c r="F232" s="155" t="s">
        <v>323</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41</v>
      </c>
      <c r="C234" s="109" t="s">
        <v>260</v>
      </c>
      <c r="D234" s="109"/>
      <c r="E234" s="109" t="s">
        <v>153</v>
      </c>
      <c r="F234" s="87" t="s">
        <v>261</v>
      </c>
      <c r="G234" s="129" t="s">
        <v>139</v>
      </c>
      <c r="H234" s="110">
        <v>2</v>
      </c>
      <c r="I234" s="110"/>
      <c r="J234" s="110" t="str">
        <f>IF(ISNUMBER(I234),ROUND(H234*I234,3),"")</f>
        <v/>
      </c>
      <c r="K234" s="84"/>
      <c r="L234" s="77">
        <f>ROUND(H234*K234,2)</f>
        <v>0</v>
      </c>
    </row>
    <row r="235" spans="1:12" ht="10.15"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262</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42</v>
      </c>
      <c r="C238" s="109" t="s">
        <v>263</v>
      </c>
      <c r="D238" s="109"/>
      <c r="E238" s="109" t="s">
        <v>153</v>
      </c>
      <c r="F238" s="87" t="s">
        <v>264</v>
      </c>
      <c r="G238" s="129" t="s">
        <v>228</v>
      </c>
      <c r="H238" s="110">
        <v>0.56000000000000005</v>
      </c>
      <c r="I238" s="110"/>
      <c r="J238" s="110" t="str">
        <f>IF(ISNUMBER(I238),ROUND(H238*I238,3),"")</f>
        <v/>
      </c>
      <c r="K238" s="84"/>
      <c r="L238" s="77">
        <f>ROUND(H238*K238,2)</f>
        <v>0</v>
      </c>
    </row>
    <row r="239" spans="1:12" ht="10.15" x14ac:dyDescent="0.2">
      <c r="A239" s="1" t="s">
        <v>5</v>
      </c>
      <c r="B239" s="111"/>
      <c r="C239" s="112"/>
      <c r="D239" s="112"/>
      <c r="E239" s="112"/>
      <c r="F239" s="87"/>
      <c r="G239" s="114"/>
      <c r="H239" s="113"/>
      <c r="I239" s="113"/>
      <c r="J239" s="113"/>
      <c r="K239" s="79"/>
      <c r="L239" s="78"/>
    </row>
    <row r="240" spans="1:12" ht="10.15" x14ac:dyDescent="0.2">
      <c r="A240" s="1" t="s">
        <v>7</v>
      </c>
      <c r="B240" s="111"/>
      <c r="C240" s="112"/>
      <c r="D240" s="112"/>
      <c r="E240" s="112"/>
      <c r="F240" s="87" t="s">
        <v>265</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x14ac:dyDescent="0.2">
      <c r="A242" s="1" t="s">
        <v>118</v>
      </c>
      <c r="B242" s="108">
        <v>43</v>
      </c>
      <c r="C242" s="109" t="s">
        <v>207</v>
      </c>
      <c r="D242" s="109"/>
      <c r="E242" s="109" t="s">
        <v>171</v>
      </c>
      <c r="F242" s="87" t="s">
        <v>208</v>
      </c>
      <c r="G242" s="129" t="s">
        <v>209</v>
      </c>
      <c r="H242" s="110">
        <v>48</v>
      </c>
      <c r="I242" s="110"/>
      <c r="J242" s="110" t="str">
        <f>IF(ISNUMBER(I242),ROUND(H242*I242,3),"")</f>
        <v/>
      </c>
      <c r="K242" s="84"/>
      <c r="L242" s="77">
        <f>ROUND(H242*K242,2)</f>
        <v>0</v>
      </c>
    </row>
    <row r="243" spans="1:12" ht="10.15"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ht="10.15" x14ac:dyDescent="0.2">
      <c r="A245" s="1" t="s">
        <v>8</v>
      </c>
      <c r="B245" s="111"/>
      <c r="C245" s="112"/>
      <c r="D245" s="112"/>
      <c r="E245" s="112"/>
      <c r="F245" s="87"/>
      <c r="G245" s="114"/>
      <c r="H245" s="113"/>
      <c r="I245" s="113"/>
      <c r="J245" s="113"/>
      <c r="K245" s="79"/>
      <c r="L245" s="78"/>
    </row>
    <row r="246" spans="1:12" ht="22.5" x14ac:dyDescent="0.2">
      <c r="A246" s="1" t="s">
        <v>118</v>
      </c>
      <c r="B246" s="108">
        <v>44</v>
      </c>
      <c r="C246" s="109" t="s">
        <v>267</v>
      </c>
      <c r="D246" s="109"/>
      <c r="E246" s="109" t="s">
        <v>153</v>
      </c>
      <c r="F246" s="87" t="s">
        <v>268</v>
      </c>
      <c r="G246" s="129" t="s">
        <v>168</v>
      </c>
      <c r="H246" s="110">
        <v>107</v>
      </c>
      <c r="I246" s="110"/>
      <c r="J246" s="110" t="str">
        <f>IF(ISNUMBER(I246),ROUND(H246*I246,3),"")</f>
        <v/>
      </c>
      <c r="K246" s="84"/>
      <c r="L246" s="77">
        <f>ROUND(H246*K246,2)</f>
        <v>0</v>
      </c>
    </row>
    <row r="247" spans="1:12" ht="10.15"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ht="22.5" x14ac:dyDescent="0.2">
      <c r="A250" s="1" t="s">
        <v>118</v>
      </c>
      <c r="B250" s="108">
        <v>45</v>
      </c>
      <c r="C250" s="109" t="s">
        <v>213</v>
      </c>
      <c r="D250" s="109"/>
      <c r="E250" s="109" t="s">
        <v>153</v>
      </c>
      <c r="F250" s="87" t="s">
        <v>214</v>
      </c>
      <c r="G250" s="129" t="s">
        <v>168</v>
      </c>
      <c r="H250" s="110">
        <v>163.03899999999999</v>
      </c>
      <c r="I250" s="110"/>
      <c r="J250" s="110" t="str">
        <f>IF(ISNUMBER(I250),ROUND(H250*I250,3),"")</f>
        <v/>
      </c>
      <c r="K250" s="84"/>
      <c r="L250" s="77">
        <f>ROUND(H250*K250,2)</f>
        <v>0</v>
      </c>
    </row>
    <row r="251" spans="1:12" ht="10.15"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270</v>
      </c>
      <c r="G252" s="114"/>
      <c r="H252" s="113"/>
      <c r="I252" s="113"/>
      <c r="J252" s="113"/>
      <c r="K252" s="79"/>
      <c r="L252" s="78"/>
    </row>
    <row r="253" spans="1:12" x14ac:dyDescent="0.2">
      <c r="A253" s="1" t="s">
        <v>8</v>
      </c>
      <c r="B253" s="111"/>
      <c r="C253" s="112"/>
      <c r="D253" s="112"/>
      <c r="E253" s="112"/>
      <c r="F253" s="87" t="s">
        <v>123</v>
      </c>
      <c r="G253" s="114"/>
      <c r="H253" s="113"/>
      <c r="I253" s="113"/>
      <c r="J253" s="113"/>
      <c r="K253" s="79"/>
      <c r="L253" s="78"/>
    </row>
    <row r="254" spans="1:12" ht="22.5" x14ac:dyDescent="0.2">
      <c r="A254" s="1" t="s">
        <v>118</v>
      </c>
      <c r="B254" s="108">
        <v>46</v>
      </c>
      <c r="C254" s="109" t="s">
        <v>271</v>
      </c>
      <c r="D254" s="109"/>
      <c r="E254" s="109" t="s">
        <v>153</v>
      </c>
      <c r="F254" s="87" t="s">
        <v>272</v>
      </c>
      <c r="G254" s="129" t="s">
        <v>168</v>
      </c>
      <c r="H254" s="110">
        <v>163.03899999999999</v>
      </c>
      <c r="I254" s="110"/>
      <c r="J254" s="110" t="str">
        <f>IF(ISNUMBER(I254),ROUND(H254*I254,3),"")</f>
        <v/>
      </c>
      <c r="K254" s="84"/>
      <c r="L254" s="77">
        <f>ROUND(H254*K254,2)</f>
        <v>0</v>
      </c>
    </row>
    <row r="255" spans="1:12" ht="10.15" x14ac:dyDescent="0.2">
      <c r="A255" s="1" t="s">
        <v>5</v>
      </c>
      <c r="B255" s="111"/>
      <c r="C255" s="112"/>
      <c r="D255" s="112"/>
      <c r="E255" s="112"/>
      <c r="F255" s="87"/>
      <c r="G255" s="114"/>
      <c r="H255" s="113"/>
      <c r="I255" s="113"/>
      <c r="J255" s="113"/>
      <c r="K255" s="79"/>
      <c r="L255" s="78"/>
    </row>
    <row r="256" spans="1:12" ht="10.15" x14ac:dyDescent="0.2">
      <c r="A256" s="1" t="s">
        <v>7</v>
      </c>
      <c r="B256" s="111"/>
      <c r="C256" s="112"/>
      <c r="D256" s="112"/>
      <c r="E256" s="112"/>
      <c r="F256" s="87" t="s">
        <v>273</v>
      </c>
      <c r="G256" s="114"/>
      <c r="H256" s="113"/>
      <c r="I256" s="113"/>
      <c r="J256" s="113"/>
      <c r="K256" s="79"/>
      <c r="L256" s="78"/>
    </row>
    <row r="257" spans="1:12" x14ac:dyDescent="0.2">
      <c r="A257" s="1" t="s">
        <v>8</v>
      </c>
      <c r="B257" s="111"/>
      <c r="C257" s="112"/>
      <c r="D257" s="112"/>
      <c r="E257" s="112"/>
      <c r="F257" s="87" t="s">
        <v>123</v>
      </c>
      <c r="G257" s="114"/>
      <c r="H257" s="113"/>
      <c r="I257" s="113"/>
      <c r="J257" s="113"/>
      <c r="K257" s="79"/>
      <c r="L257" s="78"/>
    </row>
    <row r="258" spans="1:12" ht="22.5" x14ac:dyDescent="0.2">
      <c r="A258" s="1" t="s">
        <v>118</v>
      </c>
      <c r="B258" s="108">
        <v>47</v>
      </c>
      <c r="C258" s="109" t="s">
        <v>165</v>
      </c>
      <c r="D258" s="109"/>
      <c r="E258" s="109" t="s">
        <v>153</v>
      </c>
      <c r="F258" s="87" t="s">
        <v>167</v>
      </c>
      <c r="G258" s="129" t="s">
        <v>168</v>
      </c>
      <c r="H258" s="110">
        <v>458.56400000000002</v>
      </c>
      <c r="I258" s="110"/>
      <c r="J258" s="110" t="str">
        <f>IF(ISNUMBER(I258),ROUND(H258*I258,3),"")</f>
        <v/>
      </c>
      <c r="K258" s="84"/>
      <c r="L258" s="77">
        <f>ROUND(H258*K258,2)</f>
        <v>0</v>
      </c>
    </row>
    <row r="259" spans="1:12" ht="10.15" x14ac:dyDescent="0.2">
      <c r="A259" s="1" t="s">
        <v>5</v>
      </c>
      <c r="B259" s="111"/>
      <c r="C259" s="112"/>
      <c r="D259" s="112"/>
      <c r="E259" s="112"/>
      <c r="F259" s="87"/>
      <c r="G259" s="114"/>
      <c r="H259" s="113"/>
      <c r="I259" s="113"/>
      <c r="J259" s="113"/>
      <c r="K259" s="79"/>
      <c r="L259" s="78"/>
    </row>
    <row r="260" spans="1:12" ht="10.15" x14ac:dyDescent="0.2">
      <c r="A260" s="1" t="s">
        <v>7</v>
      </c>
      <c r="B260" s="111"/>
      <c r="C260" s="112"/>
      <c r="D260" s="112"/>
      <c r="E260" s="112"/>
      <c r="F260" s="87" t="s">
        <v>274</v>
      </c>
      <c r="G260" s="114"/>
      <c r="H260" s="113"/>
      <c r="I260" s="113"/>
      <c r="J260" s="113"/>
      <c r="K260" s="79"/>
      <c r="L260" s="78"/>
    </row>
    <row r="261" spans="1:12" x14ac:dyDescent="0.2">
      <c r="A261" s="1" t="s">
        <v>8</v>
      </c>
      <c r="B261" s="111"/>
      <c r="C261" s="112"/>
      <c r="D261" s="112"/>
      <c r="E261" s="112"/>
      <c r="F261" s="87" t="s">
        <v>123</v>
      </c>
      <c r="G261" s="114"/>
      <c r="H261" s="113"/>
      <c r="I261" s="113"/>
      <c r="J261" s="113"/>
      <c r="K261" s="79"/>
      <c r="L261" s="78"/>
    </row>
    <row r="262" spans="1:12" ht="22.5" x14ac:dyDescent="0.2">
      <c r="A262" s="1" t="s">
        <v>118</v>
      </c>
      <c r="B262" s="108">
        <v>48</v>
      </c>
      <c r="C262" s="109" t="s">
        <v>275</v>
      </c>
      <c r="D262" s="109"/>
      <c r="E262" s="109" t="s">
        <v>153</v>
      </c>
      <c r="F262" s="87" t="s">
        <v>276</v>
      </c>
      <c r="G262" s="129" t="s">
        <v>139</v>
      </c>
      <c r="H262" s="110">
        <v>2</v>
      </c>
      <c r="I262" s="110"/>
      <c r="J262" s="110" t="str">
        <f>IF(ISNUMBER(I262),ROUND(H262*I262,3),"")</f>
        <v/>
      </c>
      <c r="K262" s="84"/>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277</v>
      </c>
      <c r="G264" s="114"/>
      <c r="H264" s="113"/>
      <c r="I264" s="113"/>
      <c r="J264" s="113"/>
      <c r="K264" s="79"/>
      <c r="L264" s="78"/>
    </row>
    <row r="265" spans="1:12" x14ac:dyDescent="0.2">
      <c r="A265" s="1" t="s">
        <v>8</v>
      </c>
      <c r="B265" s="111"/>
      <c r="C265" s="112"/>
      <c r="D265" s="112"/>
      <c r="E265" s="112"/>
      <c r="F265" s="87" t="s">
        <v>123</v>
      </c>
      <c r="G265" s="114"/>
      <c r="H265" s="113"/>
      <c r="I265" s="113"/>
      <c r="J265" s="113"/>
      <c r="K265" s="79"/>
      <c r="L265" s="78"/>
    </row>
    <row r="266" spans="1:12" ht="22.5" x14ac:dyDescent="0.2">
      <c r="A266" s="1" t="s">
        <v>118</v>
      </c>
      <c r="B266" s="108">
        <v>49</v>
      </c>
      <c r="C266" s="109" t="s">
        <v>278</v>
      </c>
      <c r="D266" s="109"/>
      <c r="E266" s="109" t="s">
        <v>153</v>
      </c>
      <c r="F266" s="87" t="s">
        <v>279</v>
      </c>
      <c r="G266" s="129" t="s">
        <v>168</v>
      </c>
      <c r="H266" s="110">
        <v>420</v>
      </c>
      <c r="I266" s="110"/>
      <c r="J266" s="110" t="str">
        <f>IF(ISNUMBER(I266),ROUND(H266*I266,3),"")</f>
        <v/>
      </c>
      <c r="K266" s="84"/>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280</v>
      </c>
      <c r="G268" s="114"/>
      <c r="H268" s="113"/>
      <c r="I268" s="113"/>
      <c r="J268" s="113"/>
      <c r="K268" s="79"/>
      <c r="L268" s="78"/>
    </row>
    <row r="269" spans="1:12" x14ac:dyDescent="0.2">
      <c r="A269" s="1" t="s">
        <v>8</v>
      </c>
      <c r="B269" s="111"/>
      <c r="C269" s="112"/>
      <c r="D269" s="112"/>
      <c r="E269" s="112"/>
      <c r="F269" s="87" t="s">
        <v>123</v>
      </c>
      <c r="G269" s="114"/>
      <c r="H269" s="113"/>
      <c r="I269" s="113"/>
      <c r="J269" s="113"/>
      <c r="K269" s="79"/>
      <c r="L269" s="78"/>
    </row>
    <row r="270" spans="1:12" ht="22.5" x14ac:dyDescent="0.2">
      <c r="A270" s="1" t="s">
        <v>118</v>
      </c>
      <c r="B270" s="108">
        <v>50</v>
      </c>
      <c r="C270" s="109" t="s">
        <v>193</v>
      </c>
      <c r="D270" s="109"/>
      <c r="E270" s="109" t="s">
        <v>153</v>
      </c>
      <c r="F270" s="87" t="s">
        <v>194</v>
      </c>
      <c r="G270" s="129" t="s">
        <v>139</v>
      </c>
      <c r="H270" s="110">
        <v>61</v>
      </c>
      <c r="I270" s="110"/>
      <c r="J270" s="110" t="str">
        <f>IF(ISNUMBER(I270),ROUND(H270*I270,3),"")</f>
        <v/>
      </c>
      <c r="K270" s="84"/>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281</v>
      </c>
      <c r="G272" s="114"/>
      <c r="H272" s="113"/>
      <c r="I272" s="113"/>
      <c r="J272" s="113"/>
      <c r="K272" s="79"/>
      <c r="L272" s="78"/>
    </row>
    <row r="273" spans="1:12" x14ac:dyDescent="0.2">
      <c r="A273" s="1" t="s">
        <v>8</v>
      </c>
      <c r="B273" s="111"/>
      <c r="C273" s="112"/>
      <c r="D273" s="112"/>
      <c r="E273" s="112"/>
      <c r="F273" s="87" t="s">
        <v>123</v>
      </c>
      <c r="G273" s="114"/>
      <c r="H273" s="113"/>
      <c r="I273" s="113"/>
      <c r="J273" s="113"/>
      <c r="K273" s="79"/>
      <c r="L273" s="78"/>
    </row>
    <row r="274" spans="1:12" ht="22.5" x14ac:dyDescent="0.2">
      <c r="A274" s="1" t="s">
        <v>118</v>
      </c>
      <c r="B274" s="108">
        <v>51</v>
      </c>
      <c r="C274" s="109" t="s">
        <v>190</v>
      </c>
      <c r="D274" s="109"/>
      <c r="E274" s="109" t="s">
        <v>153</v>
      </c>
      <c r="F274" s="87" t="s">
        <v>191</v>
      </c>
      <c r="G274" s="129" t="s">
        <v>139</v>
      </c>
      <c r="H274" s="110">
        <v>8</v>
      </c>
      <c r="I274" s="110"/>
      <c r="J274" s="110" t="str">
        <f>IF(ISNUMBER(I274),ROUND(H274*I274,3),"")</f>
        <v/>
      </c>
      <c r="K274" s="84"/>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282</v>
      </c>
      <c r="G276" s="114"/>
      <c r="H276" s="113"/>
      <c r="I276" s="113"/>
      <c r="J276" s="113"/>
      <c r="K276" s="79"/>
      <c r="L276" s="78"/>
    </row>
    <row r="277" spans="1:12" x14ac:dyDescent="0.2">
      <c r="A277" s="1" t="s">
        <v>8</v>
      </c>
      <c r="B277" s="111"/>
      <c r="C277" s="112"/>
      <c r="D277" s="112"/>
      <c r="E277" s="112"/>
      <c r="F277" s="87" t="s">
        <v>123</v>
      </c>
      <c r="G277" s="114"/>
      <c r="H277" s="113"/>
      <c r="I277" s="113"/>
      <c r="J277" s="113"/>
      <c r="K277" s="79"/>
      <c r="L277" s="78"/>
    </row>
    <row r="278" spans="1:12" ht="22.5" x14ac:dyDescent="0.2">
      <c r="A278" s="1" t="s">
        <v>118</v>
      </c>
      <c r="B278" s="108">
        <v>52</v>
      </c>
      <c r="C278" s="109" t="s">
        <v>283</v>
      </c>
      <c r="D278" s="109"/>
      <c r="E278" s="109" t="s">
        <v>153</v>
      </c>
      <c r="F278" s="87" t="s">
        <v>284</v>
      </c>
      <c r="G278" s="129" t="s">
        <v>139</v>
      </c>
      <c r="H278" s="110">
        <v>2</v>
      </c>
      <c r="I278" s="110"/>
      <c r="J278" s="110" t="str">
        <f>IF(ISNUMBER(I278),ROUND(H278*I278,3),"")</f>
        <v/>
      </c>
      <c r="K278" s="84"/>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285</v>
      </c>
      <c r="G280" s="114"/>
      <c r="H280" s="113"/>
      <c r="I280" s="113"/>
      <c r="J280" s="113"/>
      <c r="K280" s="79"/>
      <c r="L280" s="78"/>
    </row>
    <row r="281" spans="1:12" x14ac:dyDescent="0.2">
      <c r="A281" s="1" t="s">
        <v>8</v>
      </c>
      <c r="B281" s="111"/>
      <c r="C281" s="112"/>
      <c r="D281" s="112"/>
      <c r="E281" s="112"/>
      <c r="F281" s="87" t="s">
        <v>123</v>
      </c>
      <c r="G281" s="114"/>
      <c r="H281" s="113"/>
      <c r="I281" s="113"/>
      <c r="J281" s="113"/>
      <c r="K281" s="79"/>
      <c r="L281" s="78"/>
    </row>
    <row r="282" spans="1:12" ht="22.5" x14ac:dyDescent="0.2">
      <c r="A282" s="1" t="s">
        <v>118</v>
      </c>
      <c r="B282" s="108">
        <v>53</v>
      </c>
      <c r="C282" s="109" t="s">
        <v>286</v>
      </c>
      <c r="D282" s="109"/>
      <c r="E282" s="109" t="s">
        <v>153</v>
      </c>
      <c r="F282" s="87" t="s">
        <v>287</v>
      </c>
      <c r="G282" s="129" t="s">
        <v>139</v>
      </c>
      <c r="H282" s="110">
        <v>2</v>
      </c>
      <c r="I282" s="110"/>
      <c r="J282" s="110" t="str">
        <f>IF(ISNUMBER(I282),ROUND(H282*I282,3),"")</f>
        <v/>
      </c>
      <c r="K282" s="84"/>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285</v>
      </c>
      <c r="G284" s="114"/>
      <c r="H284" s="113"/>
      <c r="I284" s="113"/>
      <c r="J284" s="113"/>
      <c r="K284" s="79"/>
      <c r="L284" s="78"/>
    </row>
    <row r="285" spans="1:12" x14ac:dyDescent="0.2">
      <c r="A285" s="1" t="s">
        <v>8</v>
      </c>
      <c r="B285" s="111"/>
      <c r="C285" s="112"/>
      <c r="D285" s="112"/>
      <c r="E285" s="112"/>
      <c r="F285" s="87" t="s">
        <v>123</v>
      </c>
      <c r="G285" s="114"/>
      <c r="H285" s="113"/>
      <c r="I285" s="113"/>
      <c r="J285" s="113"/>
      <c r="K285" s="79"/>
      <c r="L285" s="78"/>
    </row>
    <row r="286" spans="1:12" ht="22.5" x14ac:dyDescent="0.2">
      <c r="A286" s="1" t="s">
        <v>118</v>
      </c>
      <c r="B286" s="108">
        <v>54</v>
      </c>
      <c r="C286" s="109" t="s">
        <v>288</v>
      </c>
      <c r="D286" s="109"/>
      <c r="E286" s="109" t="s">
        <v>153</v>
      </c>
      <c r="F286" s="87" t="s">
        <v>289</v>
      </c>
      <c r="G286" s="129" t="s">
        <v>139</v>
      </c>
      <c r="H286" s="110">
        <v>2</v>
      </c>
      <c r="I286" s="110"/>
      <c r="J286" s="110" t="str">
        <f>IF(ISNUMBER(I286),ROUND(H286*I286,3),"")</f>
        <v/>
      </c>
      <c r="K286" s="84"/>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285</v>
      </c>
      <c r="G288" s="114"/>
      <c r="H288" s="113"/>
      <c r="I288" s="113"/>
      <c r="J288" s="113"/>
      <c r="K288" s="79"/>
      <c r="L288" s="78"/>
    </row>
    <row r="289" spans="1:12" x14ac:dyDescent="0.2">
      <c r="A289" s="1" t="s">
        <v>8</v>
      </c>
      <c r="B289" s="111"/>
      <c r="C289" s="112"/>
      <c r="D289" s="112"/>
      <c r="E289" s="112"/>
      <c r="F289" s="87" t="s">
        <v>123</v>
      </c>
      <c r="G289" s="114"/>
      <c r="H289" s="113"/>
      <c r="I289" s="113"/>
      <c r="J289" s="113"/>
      <c r="K289" s="79"/>
      <c r="L289" s="78"/>
    </row>
    <row r="290" spans="1:12" ht="22.5" x14ac:dyDescent="0.2">
      <c r="A290" s="1" t="s">
        <v>118</v>
      </c>
      <c r="B290" s="108">
        <v>55</v>
      </c>
      <c r="C290" s="109" t="s">
        <v>290</v>
      </c>
      <c r="D290" s="109"/>
      <c r="E290" s="109" t="s">
        <v>153</v>
      </c>
      <c r="F290" s="87" t="s">
        <v>291</v>
      </c>
      <c r="G290" s="129" t="s">
        <v>139</v>
      </c>
      <c r="H290" s="110">
        <v>10</v>
      </c>
      <c r="I290" s="110"/>
      <c r="J290" s="110" t="str">
        <f>IF(ISNUMBER(I290),ROUND(H290*I290,3),"")</f>
        <v/>
      </c>
      <c r="K290" s="84"/>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292</v>
      </c>
      <c r="G292" s="114"/>
      <c r="H292" s="113"/>
      <c r="I292" s="113"/>
      <c r="J292" s="113"/>
      <c r="K292" s="79"/>
      <c r="L292" s="78"/>
    </row>
    <row r="293" spans="1:12" x14ac:dyDescent="0.2">
      <c r="A293" s="1" t="s">
        <v>8</v>
      </c>
      <c r="B293" s="111"/>
      <c r="C293" s="112"/>
      <c r="D293" s="112"/>
      <c r="E293" s="112"/>
      <c r="F293" s="87" t="s">
        <v>123</v>
      </c>
      <c r="G293" s="114"/>
      <c r="H293" s="113"/>
      <c r="I293" s="113"/>
      <c r="J293" s="113"/>
      <c r="K293" s="79"/>
      <c r="L293" s="78"/>
    </row>
    <row r="294" spans="1:12" ht="22.5" x14ac:dyDescent="0.2">
      <c r="A294" s="1" t="s">
        <v>118</v>
      </c>
      <c r="B294" s="108">
        <v>56</v>
      </c>
      <c r="C294" s="109" t="s">
        <v>293</v>
      </c>
      <c r="D294" s="109"/>
      <c r="E294" s="109" t="s">
        <v>153</v>
      </c>
      <c r="F294" s="87" t="s">
        <v>294</v>
      </c>
      <c r="G294" s="129" t="s">
        <v>139</v>
      </c>
      <c r="H294" s="110">
        <v>10</v>
      </c>
      <c r="I294" s="110"/>
      <c r="J294" s="110" t="str">
        <f>IF(ISNUMBER(I294),ROUND(H294*I294,3),"")</f>
        <v/>
      </c>
      <c r="K294" s="84"/>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295</v>
      </c>
      <c r="G296" s="114"/>
      <c r="H296" s="113"/>
      <c r="I296" s="113"/>
      <c r="J296" s="113"/>
      <c r="K296" s="79"/>
      <c r="L296" s="78"/>
    </row>
    <row r="297" spans="1:12" x14ac:dyDescent="0.2">
      <c r="A297" s="1" t="s">
        <v>8</v>
      </c>
      <c r="B297" s="111"/>
      <c r="C297" s="112"/>
      <c r="D297" s="112"/>
      <c r="E297" s="112"/>
      <c r="F297" s="87" t="s">
        <v>123</v>
      </c>
      <c r="G297" s="114"/>
      <c r="H297" s="113"/>
      <c r="I297" s="113"/>
      <c r="J297" s="113"/>
      <c r="K297" s="79"/>
      <c r="L297" s="78"/>
    </row>
    <row r="298" spans="1:12" ht="22.5" x14ac:dyDescent="0.2">
      <c r="A298" s="1" t="s">
        <v>118</v>
      </c>
      <c r="B298" s="108">
        <v>58</v>
      </c>
      <c r="C298" s="109" t="s">
        <v>152</v>
      </c>
      <c r="D298" s="109"/>
      <c r="E298" s="109" t="s">
        <v>153</v>
      </c>
      <c r="F298" s="87" t="s">
        <v>154</v>
      </c>
      <c r="G298" s="129" t="s">
        <v>139</v>
      </c>
      <c r="H298" s="110">
        <v>100</v>
      </c>
      <c r="I298" s="110"/>
      <c r="J298" s="110" t="str">
        <f>IF(ISNUMBER(I298),ROUND(H298*I298,3),"")</f>
        <v/>
      </c>
      <c r="K298" s="84"/>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296</v>
      </c>
      <c r="G300" s="114"/>
      <c r="H300" s="113"/>
      <c r="I300" s="113"/>
      <c r="J300" s="113"/>
      <c r="K300" s="79"/>
      <c r="L300" s="78"/>
    </row>
    <row r="301" spans="1:12" x14ac:dyDescent="0.2">
      <c r="A301" s="1" t="s">
        <v>8</v>
      </c>
      <c r="B301" s="111"/>
      <c r="C301" s="112"/>
      <c r="D301" s="112"/>
      <c r="E301" s="112"/>
      <c r="F301" s="87" t="s">
        <v>123</v>
      </c>
      <c r="G301" s="114"/>
      <c r="H301" s="113"/>
      <c r="I301" s="113"/>
      <c r="J301" s="113"/>
      <c r="K301" s="79"/>
      <c r="L301" s="78"/>
    </row>
    <row r="302" spans="1:12" ht="22.5" x14ac:dyDescent="0.2">
      <c r="A302" s="1" t="s">
        <v>118</v>
      </c>
      <c r="B302" s="108">
        <v>59</v>
      </c>
      <c r="C302" s="109" t="s">
        <v>297</v>
      </c>
      <c r="D302" s="109"/>
      <c r="E302" s="109" t="s">
        <v>153</v>
      </c>
      <c r="F302" s="87" t="s">
        <v>298</v>
      </c>
      <c r="G302" s="129" t="s">
        <v>139</v>
      </c>
      <c r="H302" s="110">
        <v>12</v>
      </c>
      <c r="I302" s="110"/>
      <c r="J302" s="110" t="str">
        <f>IF(ISNUMBER(I302),ROUND(H302*I302,3),"")</f>
        <v/>
      </c>
      <c r="K302" s="84"/>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299</v>
      </c>
      <c r="G304" s="114"/>
      <c r="H304" s="113"/>
      <c r="I304" s="113"/>
      <c r="J304" s="113"/>
      <c r="K304" s="79"/>
      <c r="L304" s="78"/>
    </row>
    <row r="305" spans="1:12" x14ac:dyDescent="0.2">
      <c r="A305" s="1" t="s">
        <v>8</v>
      </c>
      <c r="B305" s="111"/>
      <c r="C305" s="112"/>
      <c r="D305" s="112"/>
      <c r="E305" s="112"/>
      <c r="F305" s="87" t="s">
        <v>123</v>
      </c>
      <c r="G305" s="114"/>
      <c r="H305" s="113"/>
      <c r="I305" s="113"/>
      <c r="J305" s="113"/>
      <c r="K305" s="79"/>
      <c r="L305" s="78"/>
    </row>
    <row r="306" spans="1:12" ht="22.5" x14ac:dyDescent="0.2">
      <c r="A306" s="1" t="s">
        <v>118</v>
      </c>
      <c r="B306" s="108">
        <v>60</v>
      </c>
      <c r="C306" s="109" t="s">
        <v>300</v>
      </c>
      <c r="D306" s="109"/>
      <c r="E306" s="109" t="s">
        <v>153</v>
      </c>
      <c r="F306" s="87" t="s">
        <v>301</v>
      </c>
      <c r="G306" s="129" t="s">
        <v>168</v>
      </c>
      <c r="H306" s="110">
        <v>420</v>
      </c>
      <c r="I306" s="110"/>
      <c r="J306" s="110" t="str">
        <f>IF(ISNUMBER(I306),ROUND(H306*I306,3),"")</f>
        <v/>
      </c>
      <c r="K306" s="84"/>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302</v>
      </c>
      <c r="G308" s="114"/>
      <c r="H308" s="113"/>
      <c r="I308" s="113"/>
      <c r="J308" s="113"/>
      <c r="K308" s="79"/>
      <c r="L308" s="78"/>
    </row>
    <row r="309" spans="1:12" x14ac:dyDescent="0.2">
      <c r="A309" s="1" t="s">
        <v>8</v>
      </c>
      <c r="B309" s="111"/>
      <c r="C309" s="112"/>
      <c r="D309" s="112"/>
      <c r="E309" s="112"/>
      <c r="F309" s="87" t="s">
        <v>123</v>
      </c>
      <c r="G309" s="114"/>
      <c r="H309" s="113"/>
      <c r="I309" s="113"/>
      <c r="J309" s="113"/>
      <c r="K309" s="79"/>
      <c r="L309" s="78"/>
    </row>
    <row r="310" spans="1:12" x14ac:dyDescent="0.2">
      <c r="A310" s="1"/>
      <c r="B310" s="130"/>
      <c r="C310" s="131"/>
      <c r="D310" s="131"/>
      <c r="E310" s="131"/>
      <c r="F310" s="131"/>
      <c r="G310" s="132"/>
      <c r="H310" s="133"/>
      <c r="I310" s="133"/>
      <c r="J310" s="133"/>
      <c r="K310" s="89"/>
      <c r="L310" s="90"/>
    </row>
    <row r="311" spans="1:12" ht="22.5" x14ac:dyDescent="0.2">
      <c r="A311" s="1" t="s">
        <v>102</v>
      </c>
      <c r="B311" s="119"/>
      <c r="C311" s="120" t="s">
        <v>310</v>
      </c>
      <c r="D311" s="120"/>
      <c r="E311" s="120"/>
      <c r="F311" s="120" t="s">
        <v>255</v>
      </c>
      <c r="G311" s="121"/>
      <c r="H311" s="122"/>
      <c r="I311" s="122"/>
      <c r="J311" s="122">
        <f>SUBTOTAL(9,J214:J310)</f>
        <v>0</v>
      </c>
      <c r="K311" s="85"/>
      <c r="L311" s="86">
        <f>SUBTOTAL(9,L214:L310)</f>
        <v>0</v>
      </c>
    </row>
    <row r="312" spans="1:12" x14ac:dyDescent="0.2">
      <c r="A312" s="1"/>
      <c r="B312" s="134"/>
      <c r="C312" s="135"/>
      <c r="D312" s="135"/>
      <c r="E312" s="135"/>
      <c r="F312" s="135"/>
      <c r="G312" s="136"/>
      <c r="H312" s="137"/>
      <c r="I312" s="138"/>
      <c r="J312" s="137"/>
      <c r="K312" s="88"/>
      <c r="L312" s="88"/>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0"/>
      <c r="L1091" s="72"/>
    </row>
    <row r="1092" spans="1:12" x14ac:dyDescent="0.2">
      <c r="A1092" s="1"/>
      <c r="B1092" s="139"/>
      <c r="C1092" s="75"/>
      <c r="D1092" s="75"/>
      <c r="E1092" s="75"/>
      <c r="F1092" s="75"/>
      <c r="G1092" s="140"/>
      <c r="H1092" s="141"/>
      <c r="I1092" s="142"/>
      <c r="J1092" s="141"/>
      <c r="K1092" s="70"/>
      <c r="L1092" s="72"/>
    </row>
    <row r="1093" spans="1:12" x14ac:dyDescent="0.2">
      <c r="A1093" s="1"/>
      <c r="B1093" s="139"/>
      <c r="C1093" s="75"/>
      <c r="D1093" s="75"/>
      <c r="E1093" s="75"/>
      <c r="F1093" s="75"/>
      <c r="G1093" s="140"/>
      <c r="H1093" s="141"/>
      <c r="I1093" s="142"/>
      <c r="J1093" s="141"/>
      <c r="K1093" s="70"/>
      <c r="L1093" s="72"/>
    </row>
    <row r="1094" spans="1:12" x14ac:dyDescent="0.2">
      <c r="A1094" s="1"/>
      <c r="B1094" s="139"/>
      <c r="C1094" s="75"/>
      <c r="D1094" s="75"/>
      <c r="E1094" s="75"/>
      <c r="F1094" s="75"/>
      <c r="G1094" s="140"/>
      <c r="H1094" s="141"/>
      <c r="I1094" s="142"/>
      <c r="J1094" s="141"/>
      <c r="K1094" s="70"/>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A1102" s="1"/>
      <c r="B1102" s="139"/>
      <c r="C1102" s="75"/>
      <c r="D1102" s="75"/>
      <c r="E1102" s="75"/>
      <c r="F1102" s="75"/>
      <c r="G1102" s="140"/>
      <c r="H1102" s="141"/>
      <c r="I1102" s="142"/>
      <c r="J1102" s="141"/>
      <c r="K1102" s="71"/>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C1106" s="144"/>
      <c r="D1106" s="144"/>
      <c r="E1106" s="144"/>
      <c r="F1106" s="144"/>
      <c r="G1106" s="145"/>
      <c r="H1106" s="146"/>
      <c r="I1106" s="147"/>
      <c r="J1106" s="146"/>
      <c r="K1106" s="73"/>
      <c r="L1106" s="74"/>
    </row>
    <row r="1107" spans="1:12" x14ac:dyDescent="0.2">
      <c r="C1107" s="144"/>
      <c r="D1107" s="144"/>
      <c r="E1107" s="144"/>
      <c r="F1107" s="144"/>
      <c r="G1107" s="145"/>
      <c r="H1107" s="146"/>
      <c r="I1107" s="147"/>
      <c r="J1107" s="146"/>
      <c r="K1107" s="73"/>
      <c r="L1107" s="74"/>
    </row>
    <row r="1108" spans="1:12" x14ac:dyDescent="0.2">
      <c r="C1108" s="144"/>
      <c r="D1108" s="144"/>
      <c r="E1108" s="144"/>
      <c r="F1108" s="144"/>
      <c r="G1108" s="145"/>
      <c r="H1108" s="146"/>
      <c r="I1108" s="147"/>
      <c r="J1108" s="146"/>
      <c r="K1108" s="73"/>
      <c r="L1108" s="74"/>
    </row>
    <row r="1109" spans="1:12" x14ac:dyDescent="0.2">
      <c r="C1109" s="144"/>
      <c r="D1109" s="144"/>
      <c r="E1109" s="144"/>
      <c r="F1109" s="144"/>
      <c r="G1109" s="145"/>
      <c r="H1109" s="146"/>
      <c r="I1109" s="147"/>
      <c r="J1109" s="146"/>
      <c r="K1109" s="73"/>
      <c r="L1109" s="74"/>
    </row>
    <row r="1110" spans="1:12" x14ac:dyDescent="0.2">
      <c r="C1110" s="144"/>
      <c r="D1110" s="144"/>
      <c r="E1110" s="144"/>
      <c r="F1110" s="144"/>
      <c r="G1110" s="145"/>
      <c r="H1110" s="146"/>
      <c r="I1110" s="147"/>
      <c r="J1110" s="146"/>
      <c r="K1110" s="73"/>
      <c r="L1110" s="74"/>
    </row>
    <row r="1111" spans="1:12" x14ac:dyDescent="0.2">
      <c r="C1111" s="144"/>
      <c r="D1111" s="144"/>
      <c r="E1111" s="144"/>
      <c r="F1111" s="144"/>
      <c r="G1111" s="145"/>
      <c r="H1111" s="146"/>
      <c r="I1111" s="147"/>
      <c r="J1111" s="146"/>
      <c r="K1111" s="73"/>
      <c r="L1111" s="74"/>
    </row>
    <row r="1112" spans="1:12" x14ac:dyDescent="0.2">
      <c r="C1112" s="144"/>
      <c r="D1112" s="144"/>
      <c r="E1112" s="144"/>
      <c r="F1112" s="144"/>
      <c r="G1112" s="145"/>
      <c r="H1112" s="146"/>
      <c r="I1112" s="147"/>
      <c r="J1112" s="146"/>
      <c r="K1112" s="73"/>
      <c r="L1112" s="74"/>
    </row>
    <row r="1113" spans="1:12" x14ac:dyDescent="0.2">
      <c r="C1113" s="144"/>
      <c r="D1113" s="144"/>
      <c r="E1113" s="144"/>
      <c r="F1113" s="144"/>
      <c r="G1113" s="145"/>
      <c r="H1113" s="146"/>
      <c r="I1113" s="147"/>
      <c r="J1113" s="146"/>
      <c r="K1113" s="73"/>
      <c r="L1113" s="74"/>
    </row>
    <row r="1114" spans="1:12" x14ac:dyDescent="0.2">
      <c r="C1114" s="144"/>
      <c r="D1114" s="148"/>
      <c r="E1114" s="144"/>
      <c r="F1114" s="144"/>
      <c r="G1114" s="145"/>
      <c r="H1114" s="146"/>
      <c r="I1114" s="147"/>
      <c r="J1114" s="146"/>
      <c r="K1114" s="73"/>
      <c r="L1114" s="74"/>
    </row>
    <row r="1115" spans="1:12" x14ac:dyDescent="0.2">
      <c r="K111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0" min="1" max="11" man="1"/>
    <brk id="68" min="1" max="11" man="1"/>
    <brk id="93" min="1" max="11" man="1"/>
    <brk id="121" min="1" max="11" man="1"/>
    <brk id="233" min="1" max="11" man="1"/>
    <brk id="285"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2019-06-19T07:52:38Z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